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vea\Downloads\"/>
    </mc:Choice>
  </mc:AlternateContent>
  <xr:revisionPtr revIDLastSave="0" documentId="8_{21C7DC8C-2546-436D-937D-CF33CCBFC209}" xr6:coauthVersionLast="47" xr6:coauthVersionMax="47" xr10:uidLastSave="{00000000-0000-0000-0000-000000000000}"/>
  <bookViews>
    <workbookView xWindow="3075" yWindow="3075" windowWidth="21600" windowHeight="11385" tabRatio="500" xr2:uid="{00000000-000D-0000-FFFF-FFFF00000000}"/>
  </bookViews>
  <sheets>
    <sheet name="Cover" sheetId="1" r:id="rId1"/>
    <sheet name="Summary" sheetId="2" r:id="rId2"/>
    <sheet name="AR" sheetId="3" r:id="rId3"/>
    <sheet name="AP" sheetId="4" r:id="rId4"/>
    <sheet name="Fixed" sheetId="5" r:id="rId5"/>
    <sheet name="Capex &amp; Financing" sheetId="6" r:id="rId6"/>
    <sheet name="About Stratavor" sheetId="7" r:id="rId7"/>
  </sheets>
  <definedNames>
    <definedName name="_xlnm.Print_Titles" localSheetId="3">AP!$1:$8</definedName>
    <definedName name="_xlnm.Print_Titles" localSheetId="2">AR!$1:$8</definedName>
    <definedName name="_xlnm.Print_Titles" localSheetId="5">'Capex &amp; Financing'!$1:$8</definedName>
    <definedName name="_xlnm.Print_Titles" localSheetId="4">Fixed!$1:$8</definedName>
    <definedName name="_xlnm.Print_Titles" localSheetId="1">Summary!$1:$11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7" l="1"/>
  <c r="B29" i="7"/>
  <c r="B28" i="7"/>
  <c r="B27" i="7"/>
  <c r="D44" i="6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 s="1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C12" i="2"/>
  <c r="C7" i="2"/>
  <c r="C6" i="2"/>
  <c r="C5" i="2"/>
  <c r="B47" i="1"/>
  <c r="C15" i="1"/>
  <c r="G20" i="4" s="1"/>
  <c r="S20" i="4" l="1"/>
  <c r="K20" i="4"/>
  <c r="R20" i="4"/>
  <c r="J20" i="4"/>
  <c r="P20" i="4"/>
  <c r="O20" i="4"/>
  <c r="N20" i="4"/>
  <c r="L20" i="4"/>
  <c r="U20" i="4"/>
  <c r="T20" i="4"/>
  <c r="Q20" i="4"/>
  <c r="M20" i="4"/>
  <c r="I20" i="4"/>
  <c r="I8" i="3"/>
  <c r="Q8" i="3"/>
  <c r="G16" i="3"/>
  <c r="G17" i="3"/>
  <c r="G20" i="3"/>
  <c r="G36" i="3"/>
  <c r="M8" i="4"/>
  <c r="G37" i="4"/>
  <c r="N11" i="2"/>
  <c r="N8" i="3"/>
  <c r="O11" i="2"/>
  <c r="O8" i="3"/>
  <c r="G12" i="3"/>
  <c r="K8" i="4"/>
  <c r="G28" i="4"/>
  <c r="F38" i="6"/>
  <c r="J11" i="2"/>
  <c r="J8" i="3"/>
  <c r="R8" i="3"/>
  <c r="G11" i="3"/>
  <c r="G24" i="3"/>
  <c r="G43" i="3"/>
  <c r="F37" i="6"/>
  <c r="F33" i="6"/>
  <c r="F29" i="6"/>
  <c r="F25" i="6"/>
  <c r="F21" i="6"/>
  <c r="F17" i="6"/>
  <c r="F13" i="6"/>
  <c r="F9" i="6"/>
  <c r="M8" i="6"/>
  <c r="R8" i="5"/>
  <c r="J8" i="5"/>
  <c r="G58" i="4"/>
  <c r="G54" i="4"/>
  <c r="G50" i="4"/>
  <c r="T8" i="6"/>
  <c r="L8" i="6"/>
  <c r="Q8" i="5"/>
  <c r="I8" i="5"/>
  <c r="R8" i="6"/>
  <c r="J8" i="6"/>
  <c r="O8" i="5"/>
  <c r="G8" i="5"/>
  <c r="F35" i="6"/>
  <c r="F31" i="6"/>
  <c r="F27" i="6"/>
  <c r="F23" i="6"/>
  <c r="P8" i="6"/>
  <c r="H8" i="6"/>
  <c r="F36" i="6"/>
  <c r="F32" i="6"/>
  <c r="F28" i="6"/>
  <c r="F24" i="6"/>
  <c r="F20" i="6"/>
  <c r="F16" i="6"/>
  <c r="F12" i="6"/>
  <c r="O8" i="6"/>
  <c r="L8" i="5"/>
  <c r="G57" i="4"/>
  <c r="G53" i="4"/>
  <c r="G49" i="4"/>
  <c r="N8" i="6"/>
  <c r="K8" i="5"/>
  <c r="F14" i="6"/>
  <c r="N8" i="5"/>
  <c r="G56" i="4"/>
  <c r="M8" i="5"/>
  <c r="G43" i="4"/>
  <c r="G39" i="4"/>
  <c r="G35" i="4"/>
  <c r="G31" i="4"/>
  <c r="G27" i="4"/>
  <c r="G23" i="4"/>
  <c r="G19" i="4"/>
  <c r="F18" i="6"/>
  <c r="S8" i="6"/>
  <c r="H8" i="5"/>
  <c r="G51" i="4"/>
  <c r="G47" i="4"/>
  <c r="F11" i="6"/>
  <c r="Q8" i="6"/>
  <c r="F8" i="5"/>
  <c r="G48" i="4"/>
  <c r="G44" i="4"/>
  <c r="G40" i="4"/>
  <c r="G36" i="4"/>
  <c r="G32" i="4"/>
  <c r="F26" i="6"/>
  <c r="F22" i="6"/>
  <c r="K8" i="6"/>
  <c r="F30" i="6"/>
  <c r="F15" i="6"/>
  <c r="I8" i="6"/>
  <c r="G55" i="4"/>
  <c r="G52" i="4"/>
  <c r="F19" i="6"/>
  <c r="G33" i="4"/>
  <c r="G13" i="4"/>
  <c r="G11" i="4"/>
  <c r="P8" i="4"/>
  <c r="G45" i="4"/>
  <c r="G30" i="4"/>
  <c r="G25" i="4"/>
  <c r="G24" i="4"/>
  <c r="O8" i="4"/>
  <c r="G57" i="3"/>
  <c r="G53" i="3"/>
  <c r="G49" i="3"/>
  <c r="G45" i="3"/>
  <c r="G41" i="3"/>
  <c r="P8" i="5"/>
  <c r="G42" i="4"/>
  <c r="G26" i="4"/>
  <c r="G9" i="4"/>
  <c r="N8" i="4"/>
  <c r="G34" i="4"/>
  <c r="G22" i="4"/>
  <c r="G21" i="4"/>
  <c r="G18" i="4"/>
  <c r="G14" i="4"/>
  <c r="G12" i="4"/>
  <c r="T8" i="4"/>
  <c r="L8" i="4"/>
  <c r="G46" i="4"/>
  <c r="G17" i="4"/>
  <c r="I8" i="4"/>
  <c r="G52" i="3"/>
  <c r="G44" i="3"/>
  <c r="G42" i="3"/>
  <c r="G37" i="3"/>
  <c r="U8" i="4"/>
  <c r="G54" i="3"/>
  <c r="G46" i="3"/>
  <c r="G34" i="3"/>
  <c r="G30" i="3"/>
  <c r="G26" i="3"/>
  <c r="G22" i="3"/>
  <c r="G18" i="3"/>
  <c r="G14" i="3"/>
  <c r="G29" i="4"/>
  <c r="G10" i="4"/>
  <c r="S8" i="4"/>
  <c r="G55" i="3"/>
  <c r="G47" i="3"/>
  <c r="G40" i="3"/>
  <c r="G39" i="3"/>
  <c r="G41" i="4"/>
  <c r="R8" i="4"/>
  <c r="G35" i="3"/>
  <c r="G31" i="3"/>
  <c r="G27" i="3"/>
  <c r="G23" i="3"/>
  <c r="G19" i="3"/>
  <c r="F10" i="6"/>
  <c r="G38" i="4"/>
  <c r="G15" i="4"/>
  <c r="Q8" i="4"/>
  <c r="G56" i="3"/>
  <c r="G48" i="3"/>
  <c r="G38" i="3"/>
  <c r="G9" i="3"/>
  <c r="G25" i="3"/>
  <c r="G50" i="3"/>
  <c r="G11" i="2"/>
  <c r="G15" i="3"/>
  <c r="G21" i="3"/>
  <c r="G28" i="3"/>
  <c r="F34" i="6"/>
  <c r="H11" i="2"/>
  <c r="P8" i="3"/>
  <c r="G33" i="3"/>
  <c r="G51" i="3"/>
  <c r="I11" i="2"/>
  <c r="C11" i="2"/>
  <c r="K11" i="2"/>
  <c r="K8" i="3"/>
  <c r="S8" i="3"/>
  <c r="G29" i="3"/>
  <c r="G58" i="3"/>
  <c r="G16" i="4"/>
  <c r="L8" i="3"/>
  <c r="T8" i="3"/>
  <c r="G10" i="3"/>
  <c r="G32" i="3"/>
  <c r="F11" i="2"/>
  <c r="G13" i="3"/>
  <c r="J8" i="4"/>
  <c r="D11" i="2"/>
  <c r="L11" i="2"/>
  <c r="E11" i="2"/>
  <c r="M11" i="2"/>
  <c r="M8" i="3"/>
  <c r="U8" i="3"/>
  <c r="Q22" i="3" l="1"/>
  <c r="P22" i="3"/>
  <c r="O22" i="3"/>
  <c r="N22" i="3"/>
  <c r="U22" i="3"/>
  <c r="M22" i="3"/>
  <c r="I22" i="3"/>
  <c r="T22" i="3"/>
  <c r="S22" i="3"/>
  <c r="R22" i="3"/>
  <c r="K22" i="3"/>
  <c r="J22" i="3"/>
  <c r="L22" i="3"/>
  <c r="U33" i="4"/>
  <c r="M33" i="4"/>
  <c r="T33" i="4"/>
  <c r="L33" i="4"/>
  <c r="S33" i="4"/>
  <c r="K33" i="4"/>
  <c r="R33" i="4"/>
  <c r="J33" i="4"/>
  <c r="Q33" i="4"/>
  <c r="I33" i="4"/>
  <c r="N33" i="4"/>
  <c r="P33" i="4"/>
  <c r="O33" i="4"/>
  <c r="P58" i="4"/>
  <c r="O58" i="4"/>
  <c r="U58" i="4"/>
  <c r="M58" i="4"/>
  <c r="R58" i="4"/>
  <c r="J58" i="4"/>
  <c r="Q58" i="4"/>
  <c r="I58" i="4"/>
  <c r="T58" i="4"/>
  <c r="S58" i="4"/>
  <c r="N58" i="4"/>
  <c r="L58" i="4"/>
  <c r="K58" i="4"/>
  <c r="Q34" i="6"/>
  <c r="I34" i="6"/>
  <c r="P34" i="6"/>
  <c r="H34" i="6"/>
  <c r="N34" i="6"/>
  <c r="M34" i="6"/>
  <c r="T34" i="6"/>
  <c r="L34" i="6"/>
  <c r="S34" i="6"/>
  <c r="K34" i="6"/>
  <c r="R34" i="6"/>
  <c r="J34" i="6"/>
  <c r="O34" i="6"/>
  <c r="U47" i="3"/>
  <c r="M47" i="3"/>
  <c r="T47" i="3"/>
  <c r="L47" i="3"/>
  <c r="S47" i="3"/>
  <c r="K47" i="3"/>
  <c r="Q47" i="3"/>
  <c r="I47" i="3"/>
  <c r="N47" i="3"/>
  <c r="J47" i="3"/>
  <c r="O47" i="3"/>
  <c r="R47" i="3"/>
  <c r="P47" i="3"/>
  <c r="O14" i="4"/>
  <c r="U14" i="4"/>
  <c r="L14" i="4"/>
  <c r="T14" i="4"/>
  <c r="K14" i="4"/>
  <c r="S14" i="4"/>
  <c r="J14" i="4"/>
  <c r="Q14" i="4"/>
  <c r="M14" i="4"/>
  <c r="I14" i="4"/>
  <c r="R14" i="4"/>
  <c r="P14" i="4"/>
  <c r="N14" i="4"/>
  <c r="S19" i="6"/>
  <c r="K19" i="6"/>
  <c r="R19" i="6"/>
  <c r="J19" i="6"/>
  <c r="P19" i="6"/>
  <c r="H19" i="6"/>
  <c r="N19" i="6"/>
  <c r="M19" i="6"/>
  <c r="T19" i="6"/>
  <c r="L19" i="6"/>
  <c r="Q19" i="6"/>
  <c r="O19" i="6"/>
  <c r="I19" i="6"/>
  <c r="Q26" i="6"/>
  <c r="I26" i="6"/>
  <c r="P26" i="6"/>
  <c r="H26" i="6"/>
  <c r="N26" i="6"/>
  <c r="M26" i="6"/>
  <c r="T26" i="6"/>
  <c r="L26" i="6"/>
  <c r="S26" i="6"/>
  <c r="K26" i="6"/>
  <c r="R26" i="6"/>
  <c r="J26" i="6"/>
  <c r="O26" i="6"/>
  <c r="S11" i="6"/>
  <c r="K11" i="6"/>
  <c r="R11" i="6"/>
  <c r="J11" i="6"/>
  <c r="P11" i="6"/>
  <c r="H11" i="6"/>
  <c r="N11" i="6"/>
  <c r="M11" i="6"/>
  <c r="T11" i="6"/>
  <c r="L11" i="6"/>
  <c r="Q11" i="6"/>
  <c r="O11" i="6"/>
  <c r="I11" i="6"/>
  <c r="Q10" i="3"/>
  <c r="I10" i="3"/>
  <c r="P10" i="3"/>
  <c r="O10" i="3"/>
  <c r="T10" i="3"/>
  <c r="K10" i="3"/>
  <c r="J10" i="3"/>
  <c r="N10" i="3"/>
  <c r="L10" i="3"/>
  <c r="S10" i="3"/>
  <c r="R10" i="3"/>
  <c r="U10" i="3"/>
  <c r="M10" i="3"/>
  <c r="U28" i="3"/>
  <c r="M28" i="3"/>
  <c r="T28" i="3"/>
  <c r="L28" i="3"/>
  <c r="S28" i="3"/>
  <c r="K28" i="3"/>
  <c r="R28" i="3"/>
  <c r="J28" i="3"/>
  <c r="Q28" i="3"/>
  <c r="I28" i="3"/>
  <c r="N28" i="3"/>
  <c r="P28" i="3"/>
  <c r="O28" i="3"/>
  <c r="O48" i="3"/>
  <c r="N48" i="3"/>
  <c r="U48" i="3"/>
  <c r="M48" i="3"/>
  <c r="S48" i="3"/>
  <c r="K48" i="3"/>
  <c r="P48" i="3"/>
  <c r="L48" i="3"/>
  <c r="J48" i="3"/>
  <c r="I48" i="3"/>
  <c r="T48" i="3"/>
  <c r="R48" i="3"/>
  <c r="Q48" i="3"/>
  <c r="S27" i="3"/>
  <c r="K27" i="3"/>
  <c r="R27" i="3"/>
  <c r="J27" i="3"/>
  <c r="Q27" i="3"/>
  <c r="I27" i="3"/>
  <c r="P27" i="3"/>
  <c r="O27" i="3"/>
  <c r="T27" i="3"/>
  <c r="U27" i="3"/>
  <c r="N27" i="3"/>
  <c r="M27" i="3"/>
  <c r="L27" i="3"/>
  <c r="U55" i="3"/>
  <c r="M55" i="3"/>
  <c r="T55" i="3"/>
  <c r="L55" i="3"/>
  <c r="S55" i="3"/>
  <c r="K55" i="3"/>
  <c r="Q55" i="3"/>
  <c r="I55" i="3"/>
  <c r="N55" i="3"/>
  <c r="J55" i="3"/>
  <c r="R55" i="3"/>
  <c r="P55" i="3"/>
  <c r="O55" i="3"/>
  <c r="Q30" i="3"/>
  <c r="I30" i="3"/>
  <c r="P30" i="3"/>
  <c r="O30" i="3"/>
  <c r="N30" i="3"/>
  <c r="U30" i="3"/>
  <c r="M30" i="3"/>
  <c r="S30" i="3"/>
  <c r="R30" i="3"/>
  <c r="L30" i="3"/>
  <c r="K30" i="3"/>
  <c r="T30" i="3"/>
  <c r="J30" i="3"/>
  <c r="O52" i="3"/>
  <c r="N52" i="3"/>
  <c r="U52" i="3"/>
  <c r="M52" i="3"/>
  <c r="S52" i="3"/>
  <c r="K52" i="3"/>
  <c r="T52" i="3"/>
  <c r="R52" i="3"/>
  <c r="Q52" i="3"/>
  <c r="P52" i="3"/>
  <c r="L52" i="3"/>
  <c r="J52" i="3"/>
  <c r="I52" i="3"/>
  <c r="O18" i="4"/>
  <c r="N18" i="4"/>
  <c r="L18" i="4"/>
  <c r="U18" i="4"/>
  <c r="K18" i="4"/>
  <c r="T18" i="4"/>
  <c r="J18" i="4"/>
  <c r="R18" i="4"/>
  <c r="M18" i="4"/>
  <c r="I18" i="4"/>
  <c r="Q18" i="4"/>
  <c r="P18" i="4"/>
  <c r="S18" i="4"/>
  <c r="U25" i="4"/>
  <c r="M25" i="4"/>
  <c r="T25" i="4"/>
  <c r="L25" i="4"/>
  <c r="S25" i="4"/>
  <c r="K25" i="4"/>
  <c r="Q25" i="4"/>
  <c r="I25" i="4"/>
  <c r="P25" i="4"/>
  <c r="J25" i="4"/>
  <c r="R25" i="4"/>
  <c r="O25" i="4"/>
  <c r="N25" i="4"/>
  <c r="T52" i="4"/>
  <c r="L52" i="4"/>
  <c r="S52" i="4"/>
  <c r="K52" i="4"/>
  <c r="Q52" i="4"/>
  <c r="I52" i="4"/>
  <c r="N52" i="4"/>
  <c r="U52" i="4"/>
  <c r="M52" i="4"/>
  <c r="R52" i="4"/>
  <c r="P52" i="4"/>
  <c r="O52" i="4"/>
  <c r="J52" i="4"/>
  <c r="S32" i="4"/>
  <c r="K32" i="4"/>
  <c r="R32" i="4"/>
  <c r="J32" i="4"/>
  <c r="Q32" i="4"/>
  <c r="I32" i="4"/>
  <c r="P32" i="4"/>
  <c r="O32" i="4"/>
  <c r="U32" i="4"/>
  <c r="T32" i="4"/>
  <c r="M32" i="4"/>
  <c r="N32" i="4"/>
  <c r="L32" i="4"/>
  <c r="R47" i="4"/>
  <c r="J47" i="4"/>
  <c r="O47" i="4"/>
  <c r="T47" i="4"/>
  <c r="L47" i="4"/>
  <c r="S47" i="4"/>
  <c r="K47" i="4"/>
  <c r="M47" i="4"/>
  <c r="I47" i="4"/>
  <c r="U47" i="4"/>
  <c r="Q47" i="4"/>
  <c r="P47" i="4"/>
  <c r="N47" i="4"/>
  <c r="Q31" i="4"/>
  <c r="I31" i="4"/>
  <c r="P31" i="4"/>
  <c r="O31" i="4"/>
  <c r="N31" i="4"/>
  <c r="U31" i="4"/>
  <c r="M31" i="4"/>
  <c r="R31" i="4"/>
  <c r="L31" i="4"/>
  <c r="K31" i="4"/>
  <c r="T31" i="4"/>
  <c r="S31" i="4"/>
  <c r="J31" i="4"/>
  <c r="M16" i="6"/>
  <c r="T16" i="6"/>
  <c r="L16" i="6"/>
  <c r="R16" i="6"/>
  <c r="J16" i="6"/>
  <c r="P16" i="6"/>
  <c r="H16" i="6"/>
  <c r="O16" i="6"/>
  <c r="N16" i="6"/>
  <c r="K16" i="6"/>
  <c r="I16" i="6"/>
  <c r="S16" i="6"/>
  <c r="Q16" i="6"/>
  <c r="S23" i="6"/>
  <c r="K23" i="6"/>
  <c r="R23" i="6"/>
  <c r="J23" i="6"/>
  <c r="P23" i="6"/>
  <c r="H23" i="6"/>
  <c r="O23" i="6"/>
  <c r="N23" i="6"/>
  <c r="M23" i="6"/>
  <c r="T23" i="6"/>
  <c r="L23" i="6"/>
  <c r="Q23" i="6"/>
  <c r="I23" i="6"/>
  <c r="O33" i="6"/>
  <c r="N33" i="6"/>
  <c r="T33" i="6"/>
  <c r="L33" i="6"/>
  <c r="S33" i="6"/>
  <c r="K33" i="6"/>
  <c r="R33" i="6"/>
  <c r="J33" i="6"/>
  <c r="Q33" i="6"/>
  <c r="I33" i="6"/>
  <c r="P33" i="6"/>
  <c r="H33" i="6"/>
  <c r="M33" i="6"/>
  <c r="Q38" i="6"/>
  <c r="I38" i="6"/>
  <c r="P38" i="6"/>
  <c r="H38" i="6"/>
  <c r="N38" i="6"/>
  <c r="M38" i="6"/>
  <c r="T38" i="6"/>
  <c r="L38" i="6"/>
  <c r="S38" i="6"/>
  <c r="K38" i="6"/>
  <c r="R38" i="6"/>
  <c r="J38" i="6"/>
  <c r="O38" i="6"/>
  <c r="U37" i="4"/>
  <c r="M37" i="4"/>
  <c r="T37" i="4"/>
  <c r="L37" i="4"/>
  <c r="S37" i="4"/>
  <c r="K37" i="4"/>
  <c r="R37" i="4"/>
  <c r="J37" i="4"/>
  <c r="Q37" i="4"/>
  <c r="I37" i="4"/>
  <c r="P37" i="4"/>
  <c r="O37" i="4"/>
  <c r="N37" i="4"/>
  <c r="R19" i="3"/>
  <c r="J19" i="3"/>
  <c r="Q19" i="3"/>
  <c r="I19" i="3"/>
  <c r="P19" i="3"/>
  <c r="O19" i="3"/>
  <c r="N19" i="3"/>
  <c r="M19" i="3"/>
  <c r="L19" i="3"/>
  <c r="K19" i="3"/>
  <c r="U19" i="3"/>
  <c r="T19" i="3"/>
  <c r="S19" i="3"/>
  <c r="R42" i="3"/>
  <c r="J42" i="3"/>
  <c r="Q42" i="3"/>
  <c r="I42" i="3"/>
  <c r="O42" i="3"/>
  <c r="U42" i="3"/>
  <c r="T42" i="3"/>
  <c r="S42" i="3"/>
  <c r="P42" i="3"/>
  <c r="N42" i="3"/>
  <c r="L42" i="3"/>
  <c r="K42" i="3"/>
  <c r="M42" i="3"/>
  <c r="O25" i="6"/>
  <c r="N25" i="6"/>
  <c r="T25" i="6"/>
  <c r="L25" i="6"/>
  <c r="S25" i="6"/>
  <c r="K25" i="6"/>
  <c r="R25" i="6"/>
  <c r="J25" i="6"/>
  <c r="Q25" i="6"/>
  <c r="I25" i="6"/>
  <c r="P25" i="6"/>
  <c r="H25" i="6"/>
  <c r="M25" i="6"/>
  <c r="U32" i="3"/>
  <c r="M32" i="3"/>
  <c r="T32" i="3"/>
  <c r="L32" i="3"/>
  <c r="S32" i="3"/>
  <c r="K32" i="3"/>
  <c r="R32" i="3"/>
  <c r="J32" i="3"/>
  <c r="Q32" i="3"/>
  <c r="I32" i="3"/>
  <c r="N32" i="3"/>
  <c r="P32" i="3"/>
  <c r="O32" i="3"/>
  <c r="S23" i="3"/>
  <c r="K23" i="3"/>
  <c r="R23" i="3"/>
  <c r="J23" i="3"/>
  <c r="Q23" i="3"/>
  <c r="I23" i="3"/>
  <c r="P23" i="3"/>
  <c r="O23" i="3"/>
  <c r="L23" i="3"/>
  <c r="N23" i="3"/>
  <c r="T23" i="3"/>
  <c r="M23" i="3"/>
  <c r="U23" i="3"/>
  <c r="O44" i="3"/>
  <c r="N44" i="3"/>
  <c r="U44" i="3"/>
  <c r="M44" i="3"/>
  <c r="S44" i="3"/>
  <c r="K44" i="3"/>
  <c r="T44" i="3"/>
  <c r="R44" i="3"/>
  <c r="Q44" i="3"/>
  <c r="P44" i="3"/>
  <c r="I44" i="3"/>
  <c r="L44" i="3"/>
  <c r="J44" i="3"/>
  <c r="S24" i="4"/>
  <c r="K24" i="4"/>
  <c r="R24" i="4"/>
  <c r="J24" i="4"/>
  <c r="Q24" i="4"/>
  <c r="I24" i="4"/>
  <c r="L24" i="4"/>
  <c r="U24" i="4"/>
  <c r="P24" i="4"/>
  <c r="T24" i="4"/>
  <c r="O24" i="4"/>
  <c r="N24" i="4"/>
  <c r="M24" i="4"/>
  <c r="Q27" i="4"/>
  <c r="I27" i="4"/>
  <c r="P27" i="4"/>
  <c r="O27" i="4"/>
  <c r="U27" i="4"/>
  <c r="M27" i="4"/>
  <c r="L27" i="4"/>
  <c r="K27" i="4"/>
  <c r="J27" i="4"/>
  <c r="T27" i="4"/>
  <c r="N27" i="4"/>
  <c r="S27" i="4"/>
  <c r="R27" i="4"/>
  <c r="Q14" i="6"/>
  <c r="I14" i="6"/>
  <c r="P14" i="6"/>
  <c r="H14" i="6"/>
  <c r="N14" i="6"/>
  <c r="T14" i="6"/>
  <c r="L14" i="6"/>
  <c r="S14" i="6"/>
  <c r="K14" i="6"/>
  <c r="R14" i="6"/>
  <c r="J14" i="6"/>
  <c r="M14" i="6"/>
  <c r="O14" i="6"/>
  <c r="M12" i="6"/>
  <c r="T12" i="6"/>
  <c r="L12" i="6"/>
  <c r="R12" i="6"/>
  <c r="J12" i="6"/>
  <c r="P12" i="6"/>
  <c r="H12" i="6"/>
  <c r="O12" i="6"/>
  <c r="N12" i="6"/>
  <c r="S12" i="6"/>
  <c r="Q12" i="6"/>
  <c r="K12" i="6"/>
  <c r="I12" i="6"/>
  <c r="O29" i="6"/>
  <c r="N29" i="6"/>
  <c r="T29" i="6"/>
  <c r="L29" i="6"/>
  <c r="S29" i="6"/>
  <c r="K29" i="6"/>
  <c r="R29" i="6"/>
  <c r="J29" i="6"/>
  <c r="Q29" i="6"/>
  <c r="I29" i="6"/>
  <c r="P29" i="6"/>
  <c r="H29" i="6"/>
  <c r="M29" i="6"/>
  <c r="N21" i="3"/>
  <c r="U21" i="3"/>
  <c r="M21" i="3"/>
  <c r="T21" i="3"/>
  <c r="L21" i="3"/>
  <c r="S21" i="3"/>
  <c r="K21" i="3"/>
  <c r="R21" i="3"/>
  <c r="Q21" i="3"/>
  <c r="P21" i="3"/>
  <c r="I21" i="3"/>
  <c r="O21" i="3"/>
  <c r="J21" i="3"/>
  <c r="O56" i="3"/>
  <c r="N56" i="3"/>
  <c r="U56" i="3"/>
  <c r="M56" i="3"/>
  <c r="S56" i="3"/>
  <c r="K56" i="3"/>
  <c r="P56" i="3"/>
  <c r="L56" i="3"/>
  <c r="J56" i="3"/>
  <c r="I56" i="3"/>
  <c r="Q56" i="3"/>
  <c r="T56" i="3"/>
  <c r="R56" i="3"/>
  <c r="S31" i="3"/>
  <c r="K31" i="3"/>
  <c r="R31" i="3"/>
  <c r="J31" i="3"/>
  <c r="Q31" i="3"/>
  <c r="I31" i="3"/>
  <c r="P31" i="3"/>
  <c r="O31" i="3"/>
  <c r="U31" i="3"/>
  <c r="L31" i="3"/>
  <c r="T31" i="3"/>
  <c r="M31" i="3"/>
  <c r="N31" i="3"/>
  <c r="Q34" i="3"/>
  <c r="I34" i="3"/>
  <c r="P34" i="3"/>
  <c r="O34" i="3"/>
  <c r="N34" i="3"/>
  <c r="U34" i="3"/>
  <c r="M34" i="3"/>
  <c r="T34" i="3"/>
  <c r="J34" i="3"/>
  <c r="S34" i="3"/>
  <c r="L34" i="3"/>
  <c r="K34" i="3"/>
  <c r="R34" i="3"/>
  <c r="U21" i="4"/>
  <c r="M21" i="4"/>
  <c r="T21" i="4"/>
  <c r="L21" i="4"/>
  <c r="S21" i="4"/>
  <c r="K21" i="4"/>
  <c r="O21" i="4"/>
  <c r="N21" i="4"/>
  <c r="J21" i="4"/>
  <c r="P21" i="4"/>
  <c r="I21" i="4"/>
  <c r="Q21" i="4"/>
  <c r="R21" i="4"/>
  <c r="P41" i="3"/>
  <c r="O41" i="3"/>
  <c r="U41" i="3"/>
  <c r="M41" i="3"/>
  <c r="J41" i="3"/>
  <c r="T41" i="3"/>
  <c r="I41" i="3"/>
  <c r="S41" i="3"/>
  <c r="R41" i="3"/>
  <c r="Q41" i="3"/>
  <c r="L41" i="3"/>
  <c r="K41" i="3"/>
  <c r="N41" i="3"/>
  <c r="O30" i="4"/>
  <c r="N30" i="4"/>
  <c r="U30" i="4"/>
  <c r="M30" i="4"/>
  <c r="T30" i="4"/>
  <c r="L30" i="4"/>
  <c r="S30" i="4"/>
  <c r="K30" i="4"/>
  <c r="I30" i="4"/>
  <c r="R30" i="4"/>
  <c r="J30" i="4"/>
  <c r="Q30" i="4"/>
  <c r="P30" i="4"/>
  <c r="R55" i="4"/>
  <c r="J55" i="4"/>
  <c r="Q55" i="4"/>
  <c r="I55" i="4"/>
  <c r="O55" i="4"/>
  <c r="T55" i="4"/>
  <c r="L55" i="4"/>
  <c r="S55" i="4"/>
  <c r="K55" i="4"/>
  <c r="U55" i="4"/>
  <c r="P55" i="4"/>
  <c r="N55" i="4"/>
  <c r="M55" i="4"/>
  <c r="S36" i="4"/>
  <c r="K36" i="4"/>
  <c r="R36" i="4"/>
  <c r="J36" i="4"/>
  <c r="Q36" i="4"/>
  <c r="I36" i="4"/>
  <c r="P36" i="4"/>
  <c r="O36" i="4"/>
  <c r="L36" i="4"/>
  <c r="U36" i="4"/>
  <c r="M36" i="4"/>
  <c r="T36" i="4"/>
  <c r="N36" i="4"/>
  <c r="R51" i="4"/>
  <c r="J51" i="4"/>
  <c r="Q51" i="4"/>
  <c r="I51" i="4"/>
  <c r="O51" i="4"/>
  <c r="T51" i="4"/>
  <c r="L51" i="4"/>
  <c r="S51" i="4"/>
  <c r="K51" i="4"/>
  <c r="N51" i="4"/>
  <c r="M51" i="4"/>
  <c r="U51" i="4"/>
  <c r="P51" i="4"/>
  <c r="Q35" i="4"/>
  <c r="I35" i="4"/>
  <c r="P35" i="4"/>
  <c r="O35" i="4"/>
  <c r="N35" i="4"/>
  <c r="U35" i="4"/>
  <c r="M35" i="4"/>
  <c r="T35" i="4"/>
  <c r="S35" i="4"/>
  <c r="L35" i="4"/>
  <c r="R35" i="4"/>
  <c r="K35" i="4"/>
  <c r="J35" i="4"/>
  <c r="M20" i="6"/>
  <c r="T20" i="6"/>
  <c r="L20" i="6"/>
  <c r="R20" i="6"/>
  <c r="J20" i="6"/>
  <c r="P20" i="6"/>
  <c r="H20" i="6"/>
  <c r="O20" i="6"/>
  <c r="N20" i="6"/>
  <c r="S20" i="6"/>
  <c r="Q20" i="6"/>
  <c r="K20" i="6"/>
  <c r="I20" i="6"/>
  <c r="S27" i="6"/>
  <c r="K27" i="6"/>
  <c r="R27" i="6"/>
  <c r="J27" i="6"/>
  <c r="P27" i="6"/>
  <c r="H27" i="6"/>
  <c r="O27" i="6"/>
  <c r="N27" i="6"/>
  <c r="M27" i="6"/>
  <c r="T27" i="6"/>
  <c r="L27" i="6"/>
  <c r="Q27" i="6"/>
  <c r="I27" i="6"/>
  <c r="O37" i="6"/>
  <c r="N37" i="6"/>
  <c r="T37" i="6"/>
  <c r="L37" i="6"/>
  <c r="S37" i="6"/>
  <c r="K37" i="6"/>
  <c r="R37" i="6"/>
  <c r="J37" i="6"/>
  <c r="Q37" i="6"/>
  <c r="I37" i="6"/>
  <c r="P37" i="6"/>
  <c r="H37" i="6"/>
  <c r="M37" i="6"/>
  <c r="S28" i="4"/>
  <c r="K28" i="4"/>
  <c r="R28" i="4"/>
  <c r="J28" i="4"/>
  <c r="Q28" i="4"/>
  <c r="I28" i="4"/>
  <c r="P28" i="4"/>
  <c r="O28" i="4"/>
  <c r="N28" i="4"/>
  <c r="M28" i="4"/>
  <c r="L28" i="4"/>
  <c r="U28" i="4"/>
  <c r="T28" i="4"/>
  <c r="S12" i="4"/>
  <c r="K12" i="4"/>
  <c r="M12" i="4"/>
  <c r="U12" i="4"/>
  <c r="L12" i="4"/>
  <c r="T12" i="4"/>
  <c r="J12" i="4"/>
  <c r="Q12" i="4"/>
  <c r="R12" i="4"/>
  <c r="P12" i="4"/>
  <c r="O12" i="4"/>
  <c r="N12" i="4"/>
  <c r="I12" i="4"/>
  <c r="Q22" i="6"/>
  <c r="I22" i="6"/>
  <c r="P22" i="6"/>
  <c r="H22" i="6"/>
  <c r="N22" i="6"/>
  <c r="T22" i="6"/>
  <c r="L22" i="6"/>
  <c r="S22" i="6"/>
  <c r="K22" i="6"/>
  <c r="R22" i="6"/>
  <c r="J22" i="6"/>
  <c r="O22" i="6"/>
  <c r="M22" i="6"/>
  <c r="R38" i="3"/>
  <c r="Q38" i="3"/>
  <c r="I38" i="3"/>
  <c r="O38" i="3"/>
  <c r="M38" i="3"/>
  <c r="L38" i="3"/>
  <c r="K38" i="3"/>
  <c r="U38" i="3"/>
  <c r="J38" i="3"/>
  <c r="T38" i="3"/>
  <c r="S38" i="3"/>
  <c r="P38" i="3"/>
  <c r="N38" i="3"/>
  <c r="O42" i="4"/>
  <c r="N42" i="4"/>
  <c r="U42" i="4"/>
  <c r="M42" i="4"/>
  <c r="T42" i="4"/>
  <c r="L42" i="4"/>
  <c r="S42" i="4"/>
  <c r="K42" i="4"/>
  <c r="J42" i="4"/>
  <c r="I42" i="4"/>
  <c r="P42" i="4"/>
  <c r="Q42" i="4"/>
  <c r="R42" i="4"/>
  <c r="S35" i="3"/>
  <c r="K35" i="3"/>
  <c r="R35" i="3"/>
  <c r="J35" i="3"/>
  <c r="Q35" i="3"/>
  <c r="I35" i="3"/>
  <c r="P35" i="3"/>
  <c r="O35" i="3"/>
  <c r="M35" i="3"/>
  <c r="L35" i="3"/>
  <c r="U35" i="3"/>
  <c r="T35" i="3"/>
  <c r="N35" i="3"/>
  <c r="U17" i="4"/>
  <c r="M17" i="4"/>
  <c r="T17" i="4"/>
  <c r="P17" i="4"/>
  <c r="O17" i="4"/>
  <c r="N17" i="4"/>
  <c r="K17" i="4"/>
  <c r="S17" i="4"/>
  <c r="R17" i="4"/>
  <c r="Q17" i="4"/>
  <c r="J17" i="4"/>
  <c r="I17" i="4"/>
  <c r="L17" i="4"/>
  <c r="U45" i="4"/>
  <c r="M45" i="4"/>
  <c r="T45" i="4"/>
  <c r="L45" i="4"/>
  <c r="S45" i="4"/>
  <c r="K45" i="4"/>
  <c r="R45" i="4"/>
  <c r="J45" i="4"/>
  <c r="Q45" i="4"/>
  <c r="I45" i="4"/>
  <c r="N45" i="4"/>
  <c r="P45" i="4"/>
  <c r="O45" i="4"/>
  <c r="S40" i="4"/>
  <c r="K40" i="4"/>
  <c r="R40" i="4"/>
  <c r="J40" i="4"/>
  <c r="Q40" i="4"/>
  <c r="I40" i="4"/>
  <c r="P40" i="4"/>
  <c r="O40" i="4"/>
  <c r="T40" i="4"/>
  <c r="N40" i="4"/>
  <c r="M40" i="4"/>
  <c r="U40" i="4"/>
  <c r="L40" i="4"/>
  <c r="N49" i="4"/>
  <c r="U49" i="4"/>
  <c r="M49" i="4"/>
  <c r="S49" i="4"/>
  <c r="K49" i="4"/>
  <c r="P49" i="4"/>
  <c r="O49" i="4"/>
  <c r="T49" i="4"/>
  <c r="R49" i="4"/>
  <c r="Q49" i="4"/>
  <c r="L49" i="4"/>
  <c r="J49" i="4"/>
  <c r="I49" i="4"/>
  <c r="S16" i="4"/>
  <c r="K16" i="4"/>
  <c r="U16" i="4"/>
  <c r="L16" i="4"/>
  <c r="T16" i="4"/>
  <c r="J16" i="4"/>
  <c r="R16" i="4"/>
  <c r="I16" i="4"/>
  <c r="P16" i="4"/>
  <c r="Q16" i="4"/>
  <c r="O16" i="4"/>
  <c r="N16" i="4"/>
  <c r="M16" i="4"/>
  <c r="U51" i="3"/>
  <c r="M51" i="3"/>
  <c r="T51" i="3"/>
  <c r="L51" i="3"/>
  <c r="S51" i="3"/>
  <c r="K51" i="3"/>
  <c r="Q51" i="3"/>
  <c r="I51" i="3"/>
  <c r="R51" i="3"/>
  <c r="P51" i="3"/>
  <c r="O51" i="3"/>
  <c r="N51" i="3"/>
  <c r="J51" i="3"/>
  <c r="Q15" i="4"/>
  <c r="I15" i="4"/>
  <c r="P15" i="4"/>
  <c r="O15" i="4"/>
  <c r="N15" i="4"/>
  <c r="U15" i="4"/>
  <c r="L15" i="4"/>
  <c r="R15" i="4"/>
  <c r="M15" i="4"/>
  <c r="K15" i="4"/>
  <c r="J15" i="4"/>
  <c r="T15" i="4"/>
  <c r="S15" i="4"/>
  <c r="U29" i="4"/>
  <c r="M29" i="4"/>
  <c r="T29" i="4"/>
  <c r="L29" i="4"/>
  <c r="S29" i="4"/>
  <c r="K29" i="4"/>
  <c r="R29" i="4"/>
  <c r="J29" i="4"/>
  <c r="Q29" i="4"/>
  <c r="I29" i="4"/>
  <c r="P29" i="4"/>
  <c r="N29" i="4"/>
  <c r="O29" i="4"/>
  <c r="S54" i="3"/>
  <c r="K54" i="3"/>
  <c r="R54" i="3"/>
  <c r="J54" i="3"/>
  <c r="Q54" i="3"/>
  <c r="I54" i="3"/>
  <c r="O54" i="3"/>
  <c r="L54" i="3"/>
  <c r="U54" i="3"/>
  <c r="T54" i="3"/>
  <c r="P54" i="3"/>
  <c r="M54" i="3"/>
  <c r="N54" i="3"/>
  <c r="U46" i="4"/>
  <c r="O46" i="4"/>
  <c r="N46" i="4"/>
  <c r="M46" i="4"/>
  <c r="T46" i="4"/>
  <c r="L46" i="4"/>
  <c r="S46" i="4"/>
  <c r="K46" i="4"/>
  <c r="R46" i="4"/>
  <c r="Q46" i="4"/>
  <c r="P46" i="4"/>
  <c r="I46" i="4"/>
  <c r="J46" i="4"/>
  <c r="O34" i="4"/>
  <c r="N34" i="4"/>
  <c r="U34" i="4"/>
  <c r="M34" i="4"/>
  <c r="T34" i="4"/>
  <c r="L34" i="4"/>
  <c r="S34" i="4"/>
  <c r="K34" i="4"/>
  <c r="Q34" i="4"/>
  <c r="P34" i="4"/>
  <c r="J34" i="4"/>
  <c r="R34" i="4"/>
  <c r="I34" i="4"/>
  <c r="Q49" i="3"/>
  <c r="I49" i="3"/>
  <c r="P49" i="3"/>
  <c r="O49" i="3"/>
  <c r="U49" i="3"/>
  <c r="M49" i="3"/>
  <c r="R49" i="3"/>
  <c r="N49" i="3"/>
  <c r="L49" i="3"/>
  <c r="K49" i="3"/>
  <c r="J49" i="3"/>
  <c r="T49" i="3"/>
  <c r="S49" i="3"/>
  <c r="S15" i="6"/>
  <c r="K15" i="6"/>
  <c r="R15" i="6"/>
  <c r="J15" i="6"/>
  <c r="P15" i="6"/>
  <c r="H15" i="6"/>
  <c r="N15" i="6"/>
  <c r="M15" i="6"/>
  <c r="T15" i="6"/>
  <c r="L15" i="6"/>
  <c r="Q15" i="6"/>
  <c r="O15" i="6"/>
  <c r="I15" i="6"/>
  <c r="S44" i="4"/>
  <c r="K44" i="4"/>
  <c r="R44" i="4"/>
  <c r="J44" i="4"/>
  <c r="Q44" i="4"/>
  <c r="I44" i="4"/>
  <c r="P44" i="4"/>
  <c r="O44" i="4"/>
  <c r="U44" i="4"/>
  <c r="N44" i="4"/>
  <c r="M44" i="4"/>
  <c r="T44" i="4"/>
  <c r="L44" i="4"/>
  <c r="Q43" i="4"/>
  <c r="I43" i="4"/>
  <c r="P43" i="4"/>
  <c r="O43" i="4"/>
  <c r="N43" i="4"/>
  <c r="U43" i="4"/>
  <c r="M43" i="4"/>
  <c r="S43" i="4"/>
  <c r="R43" i="4"/>
  <c r="L43" i="4"/>
  <c r="J43" i="4"/>
  <c r="T43" i="4"/>
  <c r="K43" i="4"/>
  <c r="N53" i="4"/>
  <c r="U53" i="4"/>
  <c r="M53" i="4"/>
  <c r="S53" i="4"/>
  <c r="K53" i="4"/>
  <c r="P53" i="4"/>
  <c r="O53" i="4"/>
  <c r="I53" i="4"/>
  <c r="T53" i="4"/>
  <c r="R53" i="4"/>
  <c r="Q53" i="4"/>
  <c r="J53" i="4"/>
  <c r="L53" i="4"/>
  <c r="M28" i="6"/>
  <c r="T28" i="6"/>
  <c r="L28" i="6"/>
  <c r="R28" i="6"/>
  <c r="J28" i="6"/>
  <c r="Q28" i="6"/>
  <c r="I28" i="6"/>
  <c r="P28" i="6"/>
  <c r="H28" i="6"/>
  <c r="O28" i="6"/>
  <c r="N28" i="6"/>
  <c r="K28" i="6"/>
  <c r="S28" i="6"/>
  <c r="S35" i="6"/>
  <c r="K35" i="6"/>
  <c r="R35" i="6"/>
  <c r="J35" i="6"/>
  <c r="P35" i="6"/>
  <c r="H35" i="6"/>
  <c r="O35" i="6"/>
  <c r="N35" i="6"/>
  <c r="M35" i="6"/>
  <c r="T35" i="6"/>
  <c r="L35" i="6"/>
  <c r="Q35" i="6"/>
  <c r="I35" i="6"/>
  <c r="O13" i="6"/>
  <c r="N13" i="6"/>
  <c r="T13" i="6"/>
  <c r="L13" i="6"/>
  <c r="R13" i="6"/>
  <c r="J13" i="6"/>
  <c r="Q13" i="6"/>
  <c r="I13" i="6"/>
  <c r="P13" i="6"/>
  <c r="H13" i="6"/>
  <c r="S13" i="6"/>
  <c r="M13" i="6"/>
  <c r="K13" i="6"/>
  <c r="U24" i="3"/>
  <c r="M24" i="3"/>
  <c r="T24" i="3"/>
  <c r="L24" i="3"/>
  <c r="S24" i="3"/>
  <c r="K24" i="3"/>
  <c r="R24" i="3"/>
  <c r="J24" i="3"/>
  <c r="Q24" i="3"/>
  <c r="I24" i="3"/>
  <c r="P24" i="3"/>
  <c r="O24" i="3"/>
  <c r="N24" i="3"/>
  <c r="U12" i="3"/>
  <c r="M12" i="3"/>
  <c r="O12" i="3"/>
  <c r="T12" i="3"/>
  <c r="L12" i="3"/>
  <c r="S12" i="3"/>
  <c r="K12" i="3"/>
  <c r="P12" i="3"/>
  <c r="N12" i="3"/>
  <c r="R12" i="3"/>
  <c r="J12" i="3"/>
  <c r="Q12" i="3"/>
  <c r="I12" i="3"/>
  <c r="T20" i="3"/>
  <c r="L20" i="3"/>
  <c r="S20" i="3"/>
  <c r="K20" i="3"/>
  <c r="R20" i="3"/>
  <c r="J20" i="3"/>
  <c r="Q20" i="3"/>
  <c r="I20" i="3"/>
  <c r="P20" i="3"/>
  <c r="O20" i="3"/>
  <c r="N20" i="3"/>
  <c r="U20" i="3"/>
  <c r="M20" i="3"/>
  <c r="N40" i="3"/>
  <c r="U40" i="3"/>
  <c r="M40" i="3"/>
  <c r="S40" i="3"/>
  <c r="K40" i="3"/>
  <c r="J40" i="3"/>
  <c r="I40" i="3"/>
  <c r="T40" i="3"/>
  <c r="R40" i="3"/>
  <c r="Q40" i="3"/>
  <c r="P40" i="3"/>
  <c r="O40" i="3"/>
  <c r="L40" i="3"/>
  <c r="O26" i="4"/>
  <c r="N26" i="4"/>
  <c r="U26" i="4"/>
  <c r="M26" i="4"/>
  <c r="S26" i="4"/>
  <c r="K26" i="4"/>
  <c r="J26" i="4"/>
  <c r="I26" i="4"/>
  <c r="R26" i="4"/>
  <c r="T26" i="4"/>
  <c r="Q26" i="4"/>
  <c r="P26" i="4"/>
  <c r="L26" i="4"/>
  <c r="Q23" i="4"/>
  <c r="I23" i="4"/>
  <c r="P23" i="4"/>
  <c r="O23" i="4"/>
  <c r="L23" i="4"/>
  <c r="K23" i="4"/>
  <c r="U23" i="4"/>
  <c r="J23" i="4"/>
  <c r="S23" i="4"/>
  <c r="M23" i="4"/>
  <c r="N23" i="4"/>
  <c r="T23" i="4"/>
  <c r="R23" i="4"/>
  <c r="R15" i="3"/>
  <c r="J15" i="3"/>
  <c r="Q15" i="3"/>
  <c r="P15" i="3"/>
  <c r="O15" i="3"/>
  <c r="N15" i="3"/>
  <c r="M15" i="3"/>
  <c r="I15" i="3"/>
  <c r="S15" i="3"/>
  <c r="L15" i="3"/>
  <c r="U15" i="3"/>
  <c r="T15" i="3"/>
  <c r="K15" i="3"/>
  <c r="O10" i="4"/>
  <c r="M10" i="4"/>
  <c r="U10" i="4"/>
  <c r="L10" i="4"/>
  <c r="T10" i="4"/>
  <c r="K10" i="4"/>
  <c r="R10" i="4"/>
  <c r="I10" i="4"/>
  <c r="N10" i="4"/>
  <c r="J10" i="4"/>
  <c r="P10" i="4"/>
  <c r="S10" i="4"/>
  <c r="Q10" i="4"/>
  <c r="Q45" i="3"/>
  <c r="I45" i="3"/>
  <c r="P45" i="3"/>
  <c r="O45" i="3"/>
  <c r="U45" i="3"/>
  <c r="M45" i="3"/>
  <c r="J45" i="3"/>
  <c r="T45" i="3"/>
  <c r="S45" i="3"/>
  <c r="R45" i="3"/>
  <c r="K45" i="3"/>
  <c r="N45" i="3"/>
  <c r="L45" i="3"/>
  <c r="Q39" i="4"/>
  <c r="I39" i="4"/>
  <c r="P39" i="4"/>
  <c r="O39" i="4"/>
  <c r="N39" i="4"/>
  <c r="U39" i="4"/>
  <c r="M39" i="4"/>
  <c r="K39" i="4"/>
  <c r="J39" i="4"/>
  <c r="T39" i="4"/>
  <c r="L39" i="4"/>
  <c r="S39" i="4"/>
  <c r="R39" i="4"/>
  <c r="S31" i="6"/>
  <c r="K31" i="6"/>
  <c r="R31" i="6"/>
  <c r="J31" i="6"/>
  <c r="P31" i="6"/>
  <c r="H31" i="6"/>
  <c r="O31" i="6"/>
  <c r="N31" i="6"/>
  <c r="M31" i="6"/>
  <c r="T31" i="6"/>
  <c r="L31" i="6"/>
  <c r="Q31" i="6"/>
  <c r="I31" i="6"/>
  <c r="O9" i="6"/>
  <c r="N9" i="6"/>
  <c r="T9" i="6"/>
  <c r="L9" i="6"/>
  <c r="D43" i="6"/>
  <c r="R9" i="6"/>
  <c r="J9" i="6"/>
  <c r="Q9" i="6"/>
  <c r="I9" i="6"/>
  <c r="P9" i="6"/>
  <c r="H9" i="6"/>
  <c r="M9" i="6"/>
  <c r="K9" i="6"/>
  <c r="S9" i="6"/>
  <c r="S58" i="3"/>
  <c r="K58" i="3"/>
  <c r="R58" i="3"/>
  <c r="J58" i="3"/>
  <c r="Q58" i="3"/>
  <c r="I58" i="3"/>
  <c r="O58" i="3"/>
  <c r="T58" i="3"/>
  <c r="P58" i="3"/>
  <c r="N58" i="3"/>
  <c r="M58" i="3"/>
  <c r="L58" i="3"/>
  <c r="U58" i="3"/>
  <c r="O33" i="3"/>
  <c r="N33" i="3"/>
  <c r="U33" i="3"/>
  <c r="M33" i="3"/>
  <c r="T33" i="3"/>
  <c r="L33" i="3"/>
  <c r="S33" i="3"/>
  <c r="K33" i="3"/>
  <c r="R33" i="3"/>
  <c r="Q33" i="3"/>
  <c r="P33" i="3"/>
  <c r="J33" i="3"/>
  <c r="I33" i="3"/>
  <c r="S50" i="3"/>
  <c r="K50" i="3"/>
  <c r="R50" i="3"/>
  <c r="J50" i="3"/>
  <c r="Q50" i="3"/>
  <c r="I50" i="3"/>
  <c r="O50" i="3"/>
  <c r="T50" i="3"/>
  <c r="P50" i="3"/>
  <c r="N50" i="3"/>
  <c r="M50" i="3"/>
  <c r="L50" i="3"/>
  <c r="U50" i="3"/>
  <c r="O38" i="4"/>
  <c r="N38" i="4"/>
  <c r="U38" i="4"/>
  <c r="M38" i="4"/>
  <c r="T38" i="4"/>
  <c r="L38" i="4"/>
  <c r="S38" i="4"/>
  <c r="K38" i="4"/>
  <c r="R38" i="4"/>
  <c r="P38" i="4"/>
  <c r="Q38" i="4"/>
  <c r="J38" i="4"/>
  <c r="I38" i="4"/>
  <c r="U41" i="4"/>
  <c r="M41" i="4"/>
  <c r="T41" i="4"/>
  <c r="L41" i="4"/>
  <c r="S41" i="4"/>
  <c r="K41" i="4"/>
  <c r="R41" i="4"/>
  <c r="J41" i="4"/>
  <c r="Q41" i="4"/>
  <c r="I41" i="4"/>
  <c r="O41" i="4"/>
  <c r="P41" i="4"/>
  <c r="N41" i="4"/>
  <c r="P14" i="3"/>
  <c r="T14" i="3"/>
  <c r="K14" i="3"/>
  <c r="S14" i="3"/>
  <c r="J14" i="3"/>
  <c r="R14" i="3"/>
  <c r="I14" i="3"/>
  <c r="L14" i="3"/>
  <c r="Q14" i="3"/>
  <c r="N14" i="3"/>
  <c r="M14" i="3"/>
  <c r="U14" i="3"/>
  <c r="O14" i="3"/>
  <c r="Q53" i="3"/>
  <c r="I53" i="3"/>
  <c r="P53" i="3"/>
  <c r="O53" i="3"/>
  <c r="U53" i="3"/>
  <c r="M53" i="3"/>
  <c r="J53" i="3"/>
  <c r="T53" i="3"/>
  <c r="S53" i="3"/>
  <c r="R53" i="3"/>
  <c r="K53" i="3"/>
  <c r="L53" i="3"/>
  <c r="N53" i="3"/>
  <c r="Q11" i="4"/>
  <c r="I11" i="4"/>
  <c r="R11" i="4"/>
  <c r="P11" i="4"/>
  <c r="O11" i="4"/>
  <c r="M11" i="4"/>
  <c r="S11" i="4"/>
  <c r="N11" i="4"/>
  <c r="L11" i="4"/>
  <c r="K11" i="4"/>
  <c r="J11" i="4"/>
  <c r="T11" i="4"/>
  <c r="U11" i="4"/>
  <c r="Q30" i="6"/>
  <c r="I30" i="6"/>
  <c r="P30" i="6"/>
  <c r="H30" i="6"/>
  <c r="N30" i="6"/>
  <c r="M30" i="6"/>
  <c r="T30" i="6"/>
  <c r="L30" i="6"/>
  <c r="S30" i="6"/>
  <c r="K30" i="6"/>
  <c r="R30" i="6"/>
  <c r="J30" i="6"/>
  <c r="O30" i="6"/>
  <c r="T48" i="4"/>
  <c r="L48" i="4"/>
  <c r="S48" i="4"/>
  <c r="Q48" i="4"/>
  <c r="I48" i="4"/>
  <c r="N48" i="4"/>
  <c r="U48" i="4"/>
  <c r="M48" i="4"/>
  <c r="O48" i="4"/>
  <c r="K48" i="4"/>
  <c r="J48" i="4"/>
  <c r="P48" i="4"/>
  <c r="R48" i="4"/>
  <c r="Q18" i="6"/>
  <c r="I18" i="6"/>
  <c r="P18" i="6"/>
  <c r="H18" i="6"/>
  <c r="N18" i="6"/>
  <c r="T18" i="6"/>
  <c r="L18" i="6"/>
  <c r="S18" i="6"/>
  <c r="K18" i="6"/>
  <c r="R18" i="6"/>
  <c r="J18" i="6"/>
  <c r="O18" i="6"/>
  <c r="M18" i="6"/>
  <c r="N57" i="4"/>
  <c r="U57" i="4"/>
  <c r="M57" i="4"/>
  <c r="S57" i="4"/>
  <c r="K57" i="4"/>
  <c r="P57" i="4"/>
  <c r="O57" i="4"/>
  <c r="Q57" i="4"/>
  <c r="L57" i="4"/>
  <c r="J57" i="4"/>
  <c r="I57" i="4"/>
  <c r="T57" i="4"/>
  <c r="R57" i="4"/>
  <c r="M32" i="6"/>
  <c r="T32" i="6"/>
  <c r="L32" i="6"/>
  <c r="R32" i="6"/>
  <c r="J32" i="6"/>
  <c r="Q32" i="6"/>
  <c r="I32" i="6"/>
  <c r="P32" i="6"/>
  <c r="H32" i="6"/>
  <c r="O32" i="6"/>
  <c r="N32" i="6"/>
  <c r="S32" i="6"/>
  <c r="K32" i="6"/>
  <c r="P50" i="4"/>
  <c r="O50" i="4"/>
  <c r="U50" i="4"/>
  <c r="M50" i="4"/>
  <c r="R50" i="4"/>
  <c r="J50" i="4"/>
  <c r="Q50" i="4"/>
  <c r="I50" i="4"/>
  <c r="T50" i="4"/>
  <c r="S50" i="4"/>
  <c r="L50" i="4"/>
  <c r="K50" i="4"/>
  <c r="N50" i="4"/>
  <c r="O17" i="6"/>
  <c r="N17" i="6"/>
  <c r="T17" i="6"/>
  <c r="L17" i="6"/>
  <c r="R17" i="6"/>
  <c r="J17" i="6"/>
  <c r="Q17" i="6"/>
  <c r="I17" i="6"/>
  <c r="P17" i="6"/>
  <c r="H17" i="6"/>
  <c r="S17" i="6"/>
  <c r="M17" i="6"/>
  <c r="K17" i="6"/>
  <c r="S11" i="3"/>
  <c r="K11" i="3"/>
  <c r="R11" i="3"/>
  <c r="J11" i="3"/>
  <c r="Q11" i="3"/>
  <c r="I11" i="3"/>
  <c r="N11" i="3"/>
  <c r="M11" i="3"/>
  <c r="L11" i="3"/>
  <c r="P11" i="3"/>
  <c r="U11" i="3"/>
  <c r="T11" i="3"/>
  <c r="O11" i="3"/>
  <c r="N17" i="3"/>
  <c r="U17" i="3"/>
  <c r="M17" i="3"/>
  <c r="T17" i="3"/>
  <c r="L17" i="3"/>
  <c r="O17" i="3"/>
  <c r="P17" i="3"/>
  <c r="K17" i="3"/>
  <c r="J17" i="3"/>
  <c r="I17" i="3"/>
  <c r="R17" i="3"/>
  <c r="Q17" i="3"/>
  <c r="S17" i="3"/>
  <c r="E61" i="3"/>
  <c r="O9" i="3"/>
  <c r="N9" i="3"/>
  <c r="U9" i="3"/>
  <c r="M9" i="3"/>
  <c r="R9" i="3"/>
  <c r="I9" i="3"/>
  <c r="T9" i="3"/>
  <c r="L9" i="3"/>
  <c r="J9" i="3"/>
  <c r="Q9" i="3"/>
  <c r="P9" i="3"/>
  <c r="S9" i="3"/>
  <c r="K9" i="3"/>
  <c r="Q26" i="3"/>
  <c r="I26" i="3"/>
  <c r="P26" i="3"/>
  <c r="O26" i="3"/>
  <c r="N26" i="3"/>
  <c r="U26" i="3"/>
  <c r="M26" i="3"/>
  <c r="K26" i="3"/>
  <c r="J26" i="3"/>
  <c r="S26" i="3"/>
  <c r="R26" i="3"/>
  <c r="L26" i="3"/>
  <c r="T26" i="3"/>
  <c r="S46" i="3"/>
  <c r="K46" i="3"/>
  <c r="R46" i="3"/>
  <c r="J46" i="3"/>
  <c r="Q46" i="3"/>
  <c r="I46" i="3"/>
  <c r="O46" i="3"/>
  <c r="L46" i="3"/>
  <c r="U46" i="3"/>
  <c r="T46" i="3"/>
  <c r="P46" i="3"/>
  <c r="N46" i="3"/>
  <c r="M46" i="3"/>
  <c r="O22" i="4"/>
  <c r="N22" i="4"/>
  <c r="U22" i="4"/>
  <c r="M22" i="4"/>
  <c r="L22" i="4"/>
  <c r="K22" i="4"/>
  <c r="J22" i="4"/>
  <c r="S22" i="4"/>
  <c r="T22" i="4"/>
  <c r="R22" i="4"/>
  <c r="Q22" i="4"/>
  <c r="P22" i="4"/>
  <c r="I22" i="4"/>
  <c r="M24" i="6"/>
  <c r="T24" i="6"/>
  <c r="L24" i="6"/>
  <c r="R24" i="6"/>
  <c r="J24" i="6"/>
  <c r="Q24" i="6"/>
  <c r="I24" i="6"/>
  <c r="P24" i="6"/>
  <c r="H24" i="6"/>
  <c r="O24" i="6"/>
  <c r="N24" i="6"/>
  <c r="K24" i="6"/>
  <c r="S24" i="6"/>
  <c r="U43" i="3"/>
  <c r="T43" i="3"/>
  <c r="L43" i="3"/>
  <c r="S43" i="3"/>
  <c r="K43" i="3"/>
  <c r="Q43" i="3"/>
  <c r="I43" i="3"/>
  <c r="R43" i="3"/>
  <c r="P43" i="3"/>
  <c r="O43" i="3"/>
  <c r="N43" i="3"/>
  <c r="M43" i="3"/>
  <c r="J43" i="3"/>
  <c r="U36" i="3"/>
  <c r="M36" i="3"/>
  <c r="T36" i="3"/>
  <c r="L36" i="3"/>
  <c r="S36" i="3"/>
  <c r="K36" i="3"/>
  <c r="R36" i="3"/>
  <c r="J36" i="3"/>
  <c r="Q36" i="3"/>
  <c r="I36" i="3"/>
  <c r="P36" i="3"/>
  <c r="O36" i="3"/>
  <c r="N36" i="3"/>
  <c r="N13" i="3"/>
  <c r="P13" i="3"/>
  <c r="O13" i="3"/>
  <c r="M13" i="3"/>
  <c r="S13" i="3"/>
  <c r="I13" i="3"/>
  <c r="U13" i="3"/>
  <c r="L13" i="3"/>
  <c r="J13" i="3"/>
  <c r="R13" i="3"/>
  <c r="Q13" i="3"/>
  <c r="T13" i="3"/>
  <c r="K13" i="3"/>
  <c r="O29" i="3"/>
  <c r="N29" i="3"/>
  <c r="U29" i="3"/>
  <c r="M29" i="3"/>
  <c r="T29" i="3"/>
  <c r="L29" i="3"/>
  <c r="S29" i="3"/>
  <c r="K29" i="3"/>
  <c r="J29" i="3"/>
  <c r="I29" i="3"/>
  <c r="P29" i="3"/>
  <c r="R29" i="3"/>
  <c r="Q29" i="3"/>
  <c r="O25" i="3"/>
  <c r="N25" i="3"/>
  <c r="U25" i="3"/>
  <c r="M25" i="3"/>
  <c r="T25" i="3"/>
  <c r="L25" i="3"/>
  <c r="S25" i="3"/>
  <c r="K25" i="3"/>
  <c r="R25" i="3"/>
  <c r="J25" i="3"/>
  <c r="Q25" i="3"/>
  <c r="I25" i="3"/>
  <c r="P25" i="3"/>
  <c r="Q10" i="6"/>
  <c r="I10" i="6"/>
  <c r="P10" i="6"/>
  <c r="H10" i="6"/>
  <c r="N10" i="6"/>
  <c r="T10" i="6"/>
  <c r="L10" i="6"/>
  <c r="S10" i="6"/>
  <c r="K10" i="6"/>
  <c r="R10" i="6"/>
  <c r="J10" i="6"/>
  <c r="O10" i="6"/>
  <c r="M10" i="6"/>
  <c r="T39" i="3"/>
  <c r="L39" i="3"/>
  <c r="S39" i="3"/>
  <c r="K39" i="3"/>
  <c r="Q39" i="3"/>
  <c r="I39" i="3"/>
  <c r="M39" i="3"/>
  <c r="J39" i="3"/>
  <c r="U39" i="3"/>
  <c r="R39" i="3"/>
  <c r="P39" i="3"/>
  <c r="O39" i="3"/>
  <c r="N39" i="3"/>
  <c r="P18" i="3"/>
  <c r="O18" i="3"/>
  <c r="N18" i="3"/>
  <c r="U18" i="3"/>
  <c r="M18" i="3"/>
  <c r="L18" i="3"/>
  <c r="R18" i="3"/>
  <c r="K18" i="3"/>
  <c r="J18" i="3"/>
  <c r="S18" i="3"/>
  <c r="Q18" i="3"/>
  <c r="I18" i="3"/>
  <c r="T18" i="3"/>
  <c r="O37" i="3"/>
  <c r="U37" i="3"/>
  <c r="Q37" i="3"/>
  <c r="P37" i="3"/>
  <c r="N37" i="3"/>
  <c r="M37" i="3"/>
  <c r="L37" i="3"/>
  <c r="I37" i="3"/>
  <c r="J37" i="3"/>
  <c r="T37" i="3"/>
  <c r="R37" i="3"/>
  <c r="K37" i="3"/>
  <c r="S37" i="3"/>
  <c r="U9" i="4"/>
  <c r="E61" i="4"/>
  <c r="R9" i="4"/>
  <c r="J9" i="4"/>
  <c r="Q9" i="4"/>
  <c r="I9" i="4"/>
  <c r="P9" i="4"/>
  <c r="N9" i="4"/>
  <c r="K9" i="4"/>
  <c r="T9" i="4"/>
  <c r="S9" i="4"/>
  <c r="O9" i="4"/>
  <c r="M9" i="4"/>
  <c r="L9" i="4"/>
  <c r="Q57" i="3"/>
  <c r="I57" i="3"/>
  <c r="P57" i="3"/>
  <c r="O57" i="3"/>
  <c r="U57" i="3"/>
  <c r="M57" i="3"/>
  <c r="R57" i="3"/>
  <c r="N57" i="3"/>
  <c r="L57" i="3"/>
  <c r="K57" i="3"/>
  <c r="J57" i="3"/>
  <c r="T57" i="3"/>
  <c r="S57" i="3"/>
  <c r="U13" i="4"/>
  <c r="M13" i="4"/>
  <c r="Q13" i="4"/>
  <c r="P13" i="4"/>
  <c r="O13" i="4"/>
  <c r="L13" i="4"/>
  <c r="I13" i="4"/>
  <c r="T13" i="4"/>
  <c r="S13" i="4"/>
  <c r="R13" i="4"/>
  <c r="N13" i="4"/>
  <c r="K13" i="4"/>
  <c r="J13" i="4"/>
  <c r="Q19" i="4"/>
  <c r="I19" i="4"/>
  <c r="P19" i="4"/>
  <c r="T19" i="4"/>
  <c r="J19" i="4"/>
  <c r="S19" i="4"/>
  <c r="R19" i="4"/>
  <c r="N19" i="4"/>
  <c r="U19" i="4"/>
  <c r="O19" i="4"/>
  <c r="M19" i="4"/>
  <c r="L19" i="4"/>
  <c r="K19" i="4"/>
  <c r="T56" i="4"/>
  <c r="L56" i="4"/>
  <c r="S56" i="4"/>
  <c r="K56" i="4"/>
  <c r="Q56" i="4"/>
  <c r="I56" i="4"/>
  <c r="N56" i="4"/>
  <c r="U56" i="4"/>
  <c r="M56" i="4"/>
  <c r="R56" i="4"/>
  <c r="P56" i="4"/>
  <c r="J56" i="4"/>
  <c r="O56" i="4"/>
  <c r="M36" i="6"/>
  <c r="T36" i="6"/>
  <c r="L36" i="6"/>
  <c r="R36" i="6"/>
  <c r="J36" i="6"/>
  <c r="Q36" i="6"/>
  <c r="I36" i="6"/>
  <c r="P36" i="6"/>
  <c r="H36" i="6"/>
  <c r="O36" i="6"/>
  <c r="N36" i="6"/>
  <c r="S36" i="6"/>
  <c r="K36" i="6"/>
  <c r="P54" i="4"/>
  <c r="O54" i="4"/>
  <c r="U54" i="4"/>
  <c r="M54" i="4"/>
  <c r="R54" i="4"/>
  <c r="J54" i="4"/>
  <c r="Q54" i="4"/>
  <c r="I54" i="4"/>
  <c r="N54" i="4"/>
  <c r="L54" i="4"/>
  <c r="K54" i="4"/>
  <c r="T54" i="4"/>
  <c r="S54" i="4"/>
  <c r="O21" i="6"/>
  <c r="N21" i="6"/>
  <c r="T21" i="6"/>
  <c r="L21" i="6"/>
  <c r="R21" i="6"/>
  <c r="J21" i="6"/>
  <c r="Q21" i="6"/>
  <c r="I21" i="6"/>
  <c r="P21" i="6"/>
  <c r="H21" i="6"/>
  <c r="S21" i="6"/>
  <c r="M21" i="6"/>
  <c r="K21" i="6"/>
  <c r="T16" i="3"/>
  <c r="L16" i="3"/>
  <c r="S16" i="3"/>
  <c r="K16" i="3"/>
  <c r="R16" i="3"/>
  <c r="J16" i="3"/>
  <c r="O16" i="3"/>
  <c r="N16" i="3"/>
  <c r="M16" i="3"/>
  <c r="U16" i="3"/>
  <c r="Q16" i="3"/>
  <c r="I16" i="3"/>
  <c r="P16" i="3"/>
  <c r="I59" i="4" l="1"/>
  <c r="C20" i="2" s="1"/>
  <c r="L59" i="4"/>
  <c r="F20" i="2" s="1"/>
  <c r="M59" i="3"/>
  <c r="G15" i="2" s="1"/>
  <c r="Q41" i="6"/>
  <c r="L22" i="2" s="1"/>
  <c r="Q39" i="6"/>
  <c r="Q40" i="6"/>
  <c r="L16" i="2" s="1"/>
  <c r="M59" i="4"/>
  <c r="G20" i="2" s="1"/>
  <c r="Q59" i="4"/>
  <c r="K20" i="2" s="1"/>
  <c r="P59" i="3"/>
  <c r="J15" i="2" s="1"/>
  <c r="U59" i="3"/>
  <c r="O15" i="2" s="1"/>
  <c r="J41" i="6"/>
  <c r="E22" i="2" s="1"/>
  <c r="J40" i="6"/>
  <c r="E16" i="2" s="1"/>
  <c r="J39" i="6"/>
  <c r="R41" i="6"/>
  <c r="M22" i="2" s="1"/>
  <c r="R39" i="6"/>
  <c r="R40" i="6"/>
  <c r="M16" i="2" s="1"/>
  <c r="S59" i="4"/>
  <c r="M20" i="2" s="1"/>
  <c r="R59" i="4"/>
  <c r="L20" i="2" s="1"/>
  <c r="J59" i="3"/>
  <c r="D15" i="2" s="1"/>
  <c r="O59" i="3"/>
  <c r="I15" i="2" s="1"/>
  <c r="K39" i="6"/>
  <c r="K40" i="6"/>
  <c r="F16" i="2" s="1"/>
  <c r="K41" i="6"/>
  <c r="F22" i="2" s="1"/>
  <c r="N59" i="3"/>
  <c r="H15" i="2" s="1"/>
  <c r="L59" i="3"/>
  <c r="F15" i="2" s="1"/>
  <c r="E34" i="2"/>
  <c r="M40" i="6"/>
  <c r="H16" i="2" s="1"/>
  <c r="M41" i="6"/>
  <c r="H22" i="2" s="1"/>
  <c r="M39" i="6"/>
  <c r="L39" i="6"/>
  <c r="L40" i="6"/>
  <c r="G16" i="2" s="1"/>
  <c r="L41" i="6"/>
  <c r="G22" i="2" s="1"/>
  <c r="S39" i="6"/>
  <c r="S40" i="6"/>
  <c r="N16" i="2" s="1"/>
  <c r="S41" i="6"/>
  <c r="N22" i="2" s="1"/>
  <c r="K59" i="4"/>
  <c r="E20" i="2" s="1"/>
  <c r="E23" i="2" s="1"/>
  <c r="U59" i="4"/>
  <c r="O20" i="2" s="1"/>
  <c r="T59" i="3"/>
  <c r="N15" i="2" s="1"/>
  <c r="H41" i="6"/>
  <c r="C22" i="2" s="1"/>
  <c r="C23" i="2" s="1"/>
  <c r="H39" i="6"/>
  <c r="H40" i="6"/>
  <c r="C16" i="2" s="1"/>
  <c r="T39" i="6"/>
  <c r="T40" i="6"/>
  <c r="O16" i="2" s="1"/>
  <c r="T41" i="6"/>
  <c r="O22" i="2" s="1"/>
  <c r="J59" i="4"/>
  <c r="D20" i="2" s="1"/>
  <c r="Q59" i="3"/>
  <c r="K15" i="2" s="1"/>
  <c r="T59" i="4"/>
  <c r="N20" i="2" s="1"/>
  <c r="N23" i="2" s="1"/>
  <c r="N59" i="4"/>
  <c r="H20" i="2" s="1"/>
  <c r="I59" i="3"/>
  <c r="C15" i="2" s="1"/>
  <c r="P41" i="6"/>
  <c r="K22" i="2" s="1"/>
  <c r="P39" i="6"/>
  <c r="P40" i="6"/>
  <c r="K16" i="2" s="1"/>
  <c r="N40" i="6"/>
  <c r="I16" i="2" s="1"/>
  <c r="N41" i="6"/>
  <c r="I22" i="2" s="1"/>
  <c r="N39" i="6"/>
  <c r="S59" i="3"/>
  <c r="M15" i="2" s="1"/>
  <c r="M17" i="2" s="1"/>
  <c r="O59" i="4"/>
  <c r="I20" i="2" s="1"/>
  <c r="P59" i="4"/>
  <c r="J20" i="2" s="1"/>
  <c r="K59" i="3"/>
  <c r="E15" i="2" s="1"/>
  <c r="E17" i="2" s="1"/>
  <c r="R59" i="3"/>
  <c r="L15" i="2" s="1"/>
  <c r="I41" i="6"/>
  <c r="D22" i="2" s="1"/>
  <c r="I39" i="6"/>
  <c r="I40" i="6"/>
  <c r="D16" i="2" s="1"/>
  <c r="O40" i="6"/>
  <c r="J16" i="2" s="1"/>
  <c r="O41" i="6"/>
  <c r="J22" i="2" s="1"/>
  <c r="O39" i="6"/>
  <c r="C17" i="2" l="1"/>
  <c r="F23" i="2"/>
  <c r="N17" i="2"/>
  <c r="N25" i="2" s="1"/>
  <c r="L17" i="2"/>
  <c r="I17" i="2"/>
  <c r="E25" i="2"/>
  <c r="J23" i="2"/>
  <c r="C25" i="2"/>
  <c r="C26" i="2" s="1"/>
  <c r="F17" i="2"/>
  <c r="M23" i="2"/>
  <c r="M25" i="2" s="1"/>
  <c r="J17" i="2"/>
  <c r="H23" i="2"/>
  <c r="H17" i="2"/>
  <c r="H25" i="2" s="1"/>
  <c r="K23" i="2"/>
  <c r="G23" i="2"/>
  <c r="K17" i="2"/>
  <c r="D23" i="2"/>
  <c r="O23" i="2"/>
  <c r="D17" i="2"/>
  <c r="D25" i="2" s="1"/>
  <c r="G17" i="2"/>
  <c r="I23" i="2"/>
  <c r="I25" i="2" s="1"/>
  <c r="L23" i="2"/>
  <c r="L25" i="2" s="1"/>
  <c r="O17" i="2"/>
  <c r="J25" i="2" l="1"/>
  <c r="F25" i="2"/>
  <c r="G25" i="2"/>
  <c r="O25" i="2"/>
  <c r="C28" i="2"/>
  <c r="D12" i="2"/>
  <c r="D26" i="2" s="1"/>
  <c r="K25" i="2"/>
  <c r="D28" i="2" l="1"/>
  <c r="E12" i="2"/>
  <c r="E26" i="2" s="1"/>
  <c r="E28" i="2" l="1"/>
  <c r="F12" i="2"/>
  <c r="F26" i="2" s="1"/>
  <c r="F28" i="2" l="1"/>
  <c r="G12" i="2"/>
  <c r="G26" i="2" s="1"/>
  <c r="H12" i="2" l="1"/>
  <c r="H26" i="2" s="1"/>
  <c r="G28" i="2"/>
  <c r="H28" i="2" l="1"/>
  <c r="I12" i="2"/>
  <c r="I26" i="2" s="1"/>
  <c r="I28" i="2" l="1"/>
  <c r="J12" i="2"/>
  <c r="J26" i="2" s="1"/>
  <c r="K12" i="2" l="1"/>
  <c r="K26" i="2" s="1"/>
  <c r="J28" i="2"/>
  <c r="L12" i="2" l="1"/>
  <c r="L26" i="2" s="1"/>
  <c r="K28" i="2"/>
  <c r="L28" i="2" l="1"/>
  <c r="M12" i="2"/>
  <c r="M26" i="2" s="1"/>
  <c r="M28" i="2" l="1"/>
  <c r="N12" i="2"/>
  <c r="N26" i="2" s="1"/>
  <c r="N28" i="2" l="1"/>
  <c r="O12" i="2"/>
  <c r="O26" i="2" s="1"/>
  <c r="O28" i="2" l="1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5" authorId="0" shapeId="0" xr:uid="{00000000-0006-0000-0000-000001000000}">
      <text>
        <r>
          <rPr>
            <sz val="10"/>
            <rFont val="Arial"/>
            <family val="2"/>
          </rPr>
          <t>Defaults to this Monday. Overtype if you want a different week 1.</t>
        </r>
      </text>
    </comment>
    <comment ref="C17" authorId="0" shapeId="0" xr:uid="{00000000-0006-0000-0000-000002000000}">
      <text>
        <r>
          <rPr>
            <sz val="10"/>
            <rFont val="Arial"/>
            <family val="2"/>
          </rPr>
          <t>Any week where closing balance dips below this gets flagged red on Summary. Set this to your real comfort level — not zero.</t>
        </r>
      </text>
    </comment>
  </commentList>
</comments>
</file>

<file path=xl/sharedStrings.xml><?xml version="1.0" encoding="utf-8"?>
<sst xmlns="http://schemas.openxmlformats.org/spreadsheetml/2006/main" count="249" uniqueCount="179">
  <si>
    <t>Stratavor</t>
  </si>
  <si>
    <t>13-Week Cash Flow Forecast</t>
  </si>
  <si>
    <t>A rolling template. Built on AR, AP, fixed costs, and capex. Refreshed in 20 minutes every Monday.</t>
  </si>
  <si>
    <t>COMPANY DETAILS</t>
  </si>
  <si>
    <t>Company name</t>
  </si>
  <si>
    <t>[Enter company name]</t>
  </si>
  <si>
    <t>Forecast prepared by</t>
  </si>
  <si>
    <t>[Name]</t>
  </si>
  <si>
    <t>Week 1 start date (Monday)</t>
  </si>
  <si>
    <t>Opening cash balance (Week 1)</t>
  </si>
  <si>
    <t>Minimum operating cash (floor)</t>
  </si>
  <si>
    <t>Currency</t>
  </si>
  <si>
    <t>EUR</t>
  </si>
  <si>
    <t>HOW TO USE</t>
  </si>
  <si>
    <t>1.</t>
  </si>
  <si>
    <t>Fill in the Company Details above. Week 1 start, opening balance, floor.</t>
  </si>
  <si>
    <t>2.</t>
  </si>
  <si>
    <t>Open each input tab and enter line-level data:</t>
  </si>
  <si>
    <t xml:space="preserve">   • AR — every open invoice. Set Expected Pay Date based on how the customer actually pays.</t>
  </si>
  <si>
    <t xml:space="preserve">   • AP — every open bill. Set Planned Payment Date based on when you intend to pay.</t>
  </si>
  <si>
    <t xml:space="preserve">   • Fixed — payroll, rent, software, rates, loan repayments.</t>
  </si>
  <si>
    <t xml:space="preserve">   • Capex &amp; Financing — stock buys, VAT, tax, drawdowns, dividends, one-offs.</t>
  </si>
  <si>
    <t>3.</t>
  </si>
  <si>
    <t>Summary rolls everything up. Closing balance per week is computed automatically.</t>
  </si>
  <si>
    <t>4.</t>
  </si>
  <si>
    <t>Any week that dips below the floor goes red. That's your signal.</t>
  </si>
  <si>
    <t>5.</t>
  </si>
  <si>
    <t>Refresh every Monday. 20 minutes. Don't let it go more than a week stale.</t>
  </si>
  <si>
    <t>Tip:</t>
  </si>
  <si>
    <t>Stop updating this every Monday by hand — see the 'About Stratavor' tab.</t>
  </si>
  <si>
    <t>COLOUR KEY</t>
  </si>
  <si>
    <t>Input (blue text)</t>
  </si>
  <si>
    <t>Numbers you change</t>
  </si>
  <si>
    <t>Formula (black text)</t>
  </si>
  <si>
    <t>Calculated — don't overwrite</t>
  </si>
  <si>
    <t>Cross-sheet link (green text)</t>
  </si>
  <si>
    <t>Pulled from another tab</t>
  </si>
  <si>
    <t>Key assumption</t>
  </si>
  <si>
    <t>Yellow fill = check this regularly</t>
  </si>
  <si>
    <t>Below floor</t>
  </si>
  <si>
    <t>Closing balance under minimum operating cash</t>
  </si>
  <si>
    <t>Positive headroom</t>
  </si>
  <si>
    <t>Healthy week</t>
  </si>
  <si>
    <t>Built by Stratavor — stratavor.com</t>
  </si>
  <si>
    <t>13-Week Cash Flow Summary</t>
  </si>
  <si>
    <t>Rolls up AR, AP, Fixed, and Capex. One column, 13 weeks, one red cell if trouble's coming.</t>
  </si>
  <si>
    <t>Company:</t>
  </si>
  <si>
    <t>Forecast as at:</t>
  </si>
  <si>
    <t>Minimum cash floor:</t>
  </si>
  <si>
    <t>Line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</si>
  <si>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</si>
  <si>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</si>
  <si>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</si>
  <si>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</si>
  <si>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</si>
  <si>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</si>
  <si>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</si>
  <si>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</si>
  <si>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</si>
  <si>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</si>
  <si>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</si>
  <si>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</si>
  <si>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</si>
  <si>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Opening balance</t>
  </si>
  <si>
    <t>─ INFLOWS ─</t>
  </si>
  <si>
    <t>Customer receipts (AR)</t>
  </si>
  <si>
    <t>Capex &amp; financing inflows</t>
  </si>
  <si>
    <t>Total inflows</t>
  </si>
  <si>
    <t>─ OUTFLOWS ─</t>
  </si>
  <si>
    <t>Supplier payments (AP)</t>
  </si>
  <si>
    <t>Fixed costs</t>
  </si>
  <si>
    <t>Capex &amp; financing outflows</t>
  </si>
  <si>
    <t>Total outflows</t>
  </si>
  <si>
    <t>Net cash movement</t>
  </si>
  <si>
    <t>Closing balance</t>
  </si>
  <si>
    <t>Headroom vs floor</t>
  </si>
  <si>
    <t>FIRST WEEK BELOW FLOOR</t>
  </si>
  <si>
    <t>This is the signal. If a week is flagged, that's when you ring the customer, push a payment, or draw on the facility.</t>
  </si>
  <si>
    <t>DATA QUALITY</t>
  </si>
  <si>
    <t>Amounts not flowing to this Summary — missing or out-of-range dates across AR / AP / Capex.</t>
  </si>
  <si>
    <t>Accounts Receivable — by Customer</t>
  </si>
  <si>
    <t>Every open invoice. Forecast the week cash actually lands, not the week terms say it should.</t>
  </si>
  <si>
    <t>Enter each open invoice. Set 'Expected Pay Date' based on how the customer actually pays (not the due date). The Expected Week and weekly columns populate automatically.</t>
  </si>
  <si>
    <t>Customer</t>
  </si>
  <si>
    <t>Invoice Ref</t>
  </si>
  <si>
    <t>Invoice Date</t>
  </si>
  <si>
    <t>Amount</t>
  </si>
  <si>
    <t>Expected Pay Date</t>
  </si>
  <si>
    <t>Expected Week</t>
  </si>
  <si>
    <t>Notes</t>
  </si>
  <si>
    <t>TOTAL RECEIPTS</t>
  </si>
  <si>
    <t>⚠  Unallocated (no valid Expected Pay Date in 13-week window)</t>
  </si>
  <si>
    <t>← Blank or out-of-range dates. Not in forecast.</t>
  </si>
  <si>
    <t>Accounts Payable — by Supplier</t>
  </si>
  <si>
    <t>Every open bill. Forecast the week you intend to pay, not the week terms say you must.</t>
  </si>
  <si>
    <t>Enter each open bill. 'Planned Payment Date' is when you intend to pay — not necessarily the due date. Expected Week computes automatically.</t>
  </si>
  <si>
    <t>Supplier</t>
  </si>
  <si>
    <t>Bill Ref</t>
  </si>
  <si>
    <t>Bill Date</t>
  </si>
  <si>
    <t>Planned Payment Date</t>
  </si>
  <si>
    <t>TOTAL SUPPLIER PAYMENTS</t>
  </si>
  <si>
    <t>⚠  Unallocated (no valid Planned Payment Date in 13-week window)</t>
  </si>
  <si>
    <t>Fixed Costs — Recurring Outflows</t>
  </si>
  <si>
    <t>Payroll, rent, software, rates, loan repayments. Model once, they stay put.</t>
  </si>
  <si>
    <t>Enter each recurring cost with its weekly amount across the 13-week window. Put the amount in the week(s) it actually hits — weekly, monthly, quarterly, whatever.</t>
  </si>
  <si>
    <t>Cost Item</t>
  </si>
  <si>
    <t>Category</t>
  </si>
  <si>
    <t>Row Total</t>
  </si>
  <si>
    <t>Payroll</t>
  </si>
  <si>
    <t>People</t>
  </si>
  <si>
    <t>Employer taxes / pension</t>
  </si>
  <si>
    <t>Rent</t>
  </si>
  <si>
    <t>Premises</t>
  </si>
  <si>
    <t>Commercial rates</t>
  </si>
  <si>
    <t>Utilities</t>
  </si>
  <si>
    <t>Software subscriptions</t>
  </si>
  <si>
    <t>Software</t>
  </si>
  <si>
    <t>Insurance</t>
  </si>
  <si>
    <t>Overhead</t>
  </si>
  <si>
    <t>Loan repayments</t>
  </si>
  <si>
    <t>Financing</t>
  </si>
  <si>
    <t>Accountancy / legal</t>
  </si>
  <si>
    <t>Professional</t>
  </si>
  <si>
    <t>TOTAL FIXED COSTS</t>
  </si>
  <si>
    <t>Capex &amp; Financing — One-offs and Lumpy Items</t>
  </si>
  <si>
    <t>Stock buys, VAT, tax, dividends, drawdowns. The lines that actually kill you.</t>
  </si>
  <si>
    <t>Enter one-off or lumpy items. Use a POSITIVE number for inflows (drawdowns, grants, asset sales). Use a NEGATIVE number for outflows (stock buys, VAT/tax, dividends, capex).</t>
  </si>
  <si>
    <t>Item</t>
  </si>
  <si>
    <t>Type</t>
  </si>
  <si>
    <t>VAT payment</t>
  </si>
  <si>
    <t>Outflow (tax)</t>
  </si>
  <si>
    <t>Corporation tax</t>
  </si>
  <si>
    <t>Preliminary tax</t>
  </si>
  <si>
    <t>Stock purchase</t>
  </si>
  <si>
    <t>Outflow (capex)</t>
  </si>
  <si>
    <t>Loan drawdown</t>
  </si>
  <si>
    <t>Inflow (financing)</t>
  </si>
  <si>
    <t>Dividend</t>
  </si>
  <si>
    <t>Outflow (financing)</t>
  </si>
  <si>
    <t>NET CAPEX &amp; FINANCING</t>
  </si>
  <si>
    <t xml:space="preserve">  of which: inflows</t>
  </si>
  <si>
    <t xml:space="preserve">  of which: outflows</t>
  </si>
  <si>
    <t>← These items do not flow to the Summary.</t>
  </si>
  <si>
    <t>⚠  Sign mismatch (Type vs Amount — check your inputs)</t>
  </si>
  <si>
    <t>← Outflows should be negative. Inflows positive.</t>
  </si>
  <si>
    <t>Stop updating this every Monday.</t>
  </si>
  <si>
    <t>Stratavor pulls AR, AP, and payment behaviour from Xero and QuickBooks automatically. Every morning.</t>
  </si>
  <si>
    <t>You keep the 20 minutes. Spend them on judgement, not data entry.</t>
  </si>
  <si>
    <t>WHAT THIS TEMPLATE DOES VS WHAT STRATAVOR DOES</t>
  </si>
  <si>
    <t>This template</t>
  </si>
  <si>
    <t>AR line items</t>
  </si>
  <si>
    <t>Paste or type in every invoice manually</t>
  </si>
  <si>
    <t>Auto-synced from Xero/QBO every morning</t>
  </si>
  <si>
    <t>AP line items</t>
  </si>
  <si>
    <t>Paste or type in every bill manually</t>
  </si>
  <si>
    <t>Payment timing</t>
  </si>
  <si>
    <t>You decide the expected date manually</t>
  </si>
  <si>
    <t>Learned from each customer's actual payment history</t>
  </si>
  <si>
    <t>Categories / KPIs</t>
  </si>
  <si>
    <t>You set them up — rent, payroll, software etc.</t>
  </si>
  <si>
    <t>Canonical KPIs out of the box, 20+ finance metrics</t>
  </si>
  <si>
    <t>Refresh cadence</t>
  </si>
  <si>
    <t>You refresh it every Monday. Forever.</t>
  </si>
  <si>
    <t>Already refreshed. Board-ready snapshot on demand.</t>
  </si>
  <si>
    <t>Narrative</t>
  </si>
  <si>
    <t>You write the commentary for the board pack</t>
  </si>
  <si>
    <t>AI commentary on every KPI — what changed, why, what to do</t>
  </si>
  <si>
    <t>Benchmarking</t>
  </si>
  <si>
    <t>None</t>
  </si>
  <si>
    <t>Peer benchmarking across 12 industry segments</t>
  </si>
  <si>
    <t>Board pack prep</t>
  </si>
  <si>
    <t>2 weeks → 2 days if you have the data clean</t>
  </si>
  <si>
    <t>2 hours. Start to finish. No rebuild.</t>
  </si>
  <si>
    <t>NEXT STEPS</t>
  </si>
  <si>
    <t>See the product, pricing, and security posture.</t>
  </si>
  <si>
    <t>Connect Xero or QuickBooks. First snapshot in minutes.</t>
  </si>
  <si>
    <t>See the product on your own data. 30 minutes.</t>
  </si>
  <si>
    <t>Practical finance playbooks for SME finance teams.</t>
  </si>
  <si>
    <t>Stratavor — stratavor.com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</si>
</sst>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yy"/>
    <numFmt numFmtId="165" formatCode="#,##0;\(#,##0\);\-"/>
    <numFmt numFmtId="166" formatCode="dd\-mmm"/>
    <numFmt numFmtId="167" formatCode="dd\-mmm\-yyyy"/>
  </numFmts>
  <fonts count="31" x14ac:knownFonts="1">
    <font>
      <sz val="11"/>
      <color theme="1"/>
      <name val="Calibri"/>
      <family val="2"/>
      <charset val="1"/>
    </font>
    <font>
      <b/>
      <sz val="26"/>
      <color rgb="FF395460"/>
      <name val="IBM Plex Serif"/>
      <charset val="1"/>
    </font>
    <font>
      <b/>
      <sz val="28"/>
      <color rgb="FF1A1A1A"/>
      <name val="IBM Plex Serif"/>
      <charset val="1"/>
    </font>
    <font>
      <i/>
      <sz val="11"/>
      <color rgb="FF979A9C"/>
      <name val="IBM Plex Sans"/>
      <charset val="1"/>
    </font>
    <font>
      <b/>
      <sz val="11"/>
      <color rgb="FF395460"/>
      <name val="IBM Plex Sans"/>
      <charset val="1"/>
    </font>
    <font>
      <b/>
      <sz val="10"/>
      <color rgb="FF1A1A1A"/>
      <name val="IBM Plex Sans"/>
      <charset val="1"/>
    </font>
    <font>
      <sz val="10"/>
      <color rgb="FF0000FF"/>
      <name val="IBM Plex Sans"/>
      <charset val="1"/>
    </font>
    <font>
      <b/>
      <sz val="10"/>
      <color rgb="FF395460"/>
      <name val="IBM Plex Sans"/>
      <charset val="1"/>
    </font>
    <font>
      <sz val="10"/>
      <color rgb="FF1A1A1A"/>
      <name val="IBM Plex Sans"/>
      <charset val="1"/>
    </font>
    <font>
      <b/>
      <sz val="10"/>
      <color rgb="FF0000FF"/>
      <name val="IBM Plex Sans"/>
      <charset val="1"/>
    </font>
    <font>
      <b/>
      <sz val="10"/>
      <color rgb="FF008000"/>
      <name val="IBM Plex Sans"/>
      <charset val="1"/>
    </font>
    <font>
      <b/>
      <sz val="10"/>
      <color rgb="FFFFFFFF"/>
      <name val="IBM Plex Sans"/>
      <charset val="1"/>
    </font>
    <font>
      <i/>
      <sz val="9"/>
      <color rgb="FF979A9C"/>
      <name val="IBM Plex Sans"/>
      <charset val="1"/>
    </font>
    <font>
      <b/>
      <u/>
      <sz val="10"/>
      <color rgb="FF395460"/>
      <name val="IBM Plex Sans"/>
      <charset val="1"/>
    </font>
    <font>
      <sz val="10"/>
      <name val="Arial"/>
      <family val="2"/>
    </font>
    <font>
      <b/>
      <sz val="18"/>
      <color rgb="FF395460"/>
      <name val="IBM Plex Serif"/>
      <charset val="1"/>
    </font>
    <font>
      <i/>
      <sz val="10"/>
      <color rgb="FF979A9C"/>
      <name val="IBM Plex Sans"/>
      <charset val="1"/>
    </font>
    <font>
      <sz val="10"/>
      <color rgb="FF008000"/>
      <name val="IBM Plex Sans"/>
      <charset val="1"/>
    </font>
    <font>
      <b/>
      <sz val="12"/>
      <color rgb="FFFFFFFF"/>
      <name val="IBM Plex Sans"/>
      <charset val="1"/>
    </font>
    <font>
      <i/>
      <sz val="9"/>
      <color rgb="FFFFFFFF"/>
      <name val="IBM Plex Sans"/>
      <charset val="1"/>
    </font>
    <font>
      <b/>
      <sz val="9"/>
      <color rgb="FF979A9C"/>
      <name val="IBM Plex Sans"/>
      <charset val="1"/>
    </font>
    <font>
      <b/>
      <sz val="10"/>
      <name val="IBM Plex Sans"/>
      <charset val="1"/>
    </font>
    <font>
      <b/>
      <sz val="11"/>
      <color rgb="FF1A1A1A"/>
      <name val="IBM Plex Sans"/>
      <charset val="1"/>
    </font>
    <font>
      <b/>
      <sz val="11"/>
      <color rgb="FFE30613"/>
      <name val="IBM Plex Sans"/>
      <charset val="1"/>
    </font>
    <font>
      <b/>
      <sz val="11"/>
      <color rgb="FFFFFFFF"/>
      <name val="IBM Plex Sans"/>
      <charset val="1"/>
    </font>
    <font>
      <i/>
      <sz val="10"/>
      <color rgb="FF395460"/>
      <name val="IBM Plex Sans"/>
      <charset val="1"/>
    </font>
    <font>
      <b/>
      <sz val="30"/>
      <color rgb="FF395460"/>
      <name val="IBM Plex Serif"/>
      <charset val="1"/>
    </font>
    <font>
      <sz val="13"/>
      <color rgb="FF1A1A1A"/>
      <name val="IBM Plex Sans"/>
      <charset val="1"/>
    </font>
    <font>
      <i/>
      <sz val="13"/>
      <color rgb="FF979A9C"/>
      <name val="IBM Plex Sans"/>
      <charset val="1"/>
    </font>
    <font>
      <sz val="10"/>
      <color rgb="FF979A9C"/>
      <name val="IBM Plex Sans"/>
      <charset val="1"/>
    </font>
    <font>
      <b/>
      <u/>
      <sz val="12"/>
      <color rgb="FF395460"/>
      <name val="IBM Plex Sans"/>
      <charset val="1"/>
    </font>
  </fonts>
  <fills count="11">
    <fill>
      <patternFill patternType="none"/>
    </fill>
    <fill>
      <patternFill patternType="gray125"/>
    </fill>
    <fill>
      <patternFill patternType="solid">
        <fgColor rgb="FF395460"/>
        <bgColor rgb="FF666699"/>
      </patternFill>
    </fill>
    <fill>
      <patternFill patternType="solid">
        <fgColor rgb="FFFFD500"/>
        <bgColor rgb="FFFFFF00"/>
      </patternFill>
    </fill>
    <fill>
      <patternFill patternType="solid">
        <fgColor rgb="FFFFFFFF"/>
        <bgColor rgb="FFF5FBF6"/>
      </patternFill>
    </fill>
    <fill>
      <patternFill patternType="solid">
        <fgColor rgb="FFE30613"/>
        <bgColor rgb="FF993300"/>
      </patternFill>
    </fill>
    <fill>
      <patternFill patternType="solid">
        <fgColor rgb="FF38AB45"/>
        <bgColor rgb="FF008080"/>
      </patternFill>
    </fill>
    <fill>
      <patternFill patternType="solid">
        <fgColor rgb="FF979A9C"/>
        <bgColor rgb="FF808080"/>
      </patternFill>
    </fill>
    <fill>
      <patternFill patternType="solid">
        <fgColor rgb="FFF5F6F7"/>
        <bgColor rgb="FFF5FBF6"/>
      </patternFill>
    </fill>
    <fill>
      <patternFill patternType="solid">
        <fgColor rgb="FFD1D7DA"/>
        <bgColor rgb="FFC0C0C0"/>
      </patternFill>
    </fill>
    <fill>
      <patternFill patternType="solid">
        <fgColor rgb="FFF5FBF6"/>
        <bgColor rgb="FFF5F6F7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95460"/>
      </bottom>
      <diagonal/>
    </border>
    <border>
      <left style="thin">
        <color rgb="FFD1D7DA"/>
      </left>
      <right style="thin">
        <color rgb="FFD1D7DA"/>
      </right>
      <top style="thin">
        <color rgb="FFD1D7DA"/>
      </top>
      <bottom style="thin">
        <color rgb="FFD1D7DA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8" fillId="2" borderId="2" xfId="0" applyFont="1" applyFill="1" applyBorder="1" applyAlignment="1">
      <alignment horizontal="center" vertical="center"/>
    </xf>
    <xf numFmtId="0" fontId="12" fillId="0" borderId="0" xfId="0" applyFont="1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3" borderId="0" xfId="0" applyNumberFormat="1" applyFont="1" applyFill="1" applyProtection="1">
      <protection locked="0"/>
    </xf>
    <xf numFmtId="0" fontId="7" fillId="0" borderId="0" xfId="0" applyFont="1" applyAlignment="1">
      <alignment horizontal="right" vertical="top"/>
    </xf>
    <xf numFmtId="0" fontId="9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164" fontId="8" fillId="0" borderId="0" xfId="0" applyNumberFormat="1" applyFont="1"/>
    <xf numFmtId="165" fontId="17" fillId="0" borderId="0" xfId="0" applyNumberFormat="1" applyFont="1"/>
    <xf numFmtId="166" fontId="19" fillId="7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horizontal="right" vertical="center"/>
    </xf>
    <xf numFmtId="0" fontId="20" fillId="8" borderId="2" xfId="0" applyFont="1" applyFill="1" applyBorder="1" applyAlignment="1">
      <alignment horizontal="left" vertical="center"/>
    </xf>
    <xf numFmtId="0" fontId="0" fillId="8" borderId="2" xfId="0" applyFill="1" applyBorder="1"/>
    <xf numFmtId="0" fontId="8" fillId="0" borderId="2" xfId="0" applyFont="1" applyBorder="1" applyAlignment="1">
      <alignment vertical="center"/>
    </xf>
    <xf numFmtId="165" fontId="17" fillId="0" borderId="2" xfId="0" applyNumberFormat="1" applyFont="1" applyBorder="1" applyAlignment="1">
      <alignment horizontal="right" vertical="center"/>
    </xf>
    <xf numFmtId="0" fontId="5" fillId="9" borderId="2" xfId="0" applyFont="1" applyFill="1" applyBorder="1" applyAlignment="1">
      <alignment vertical="center"/>
    </xf>
    <xf numFmtId="165" fontId="21" fillId="9" borderId="2" xfId="0" applyNumberFormat="1" applyFont="1" applyFill="1" applyBorder="1" applyAlignment="1">
      <alignment horizontal="right" vertical="center"/>
    </xf>
    <xf numFmtId="165" fontId="22" fillId="9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vertical="center"/>
      <protection locked="0"/>
    </xf>
    <xf numFmtId="167" fontId="6" fillId="0" borderId="2" xfId="0" applyNumberFormat="1" applyFont="1" applyBorder="1" applyAlignment="1" applyProtection="1">
      <alignment vertical="center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0" fontId="8" fillId="9" borderId="2" xfId="0" applyFont="1" applyFill="1" applyBorder="1" applyAlignment="1">
      <alignment horizontal="center" vertical="center"/>
    </xf>
    <xf numFmtId="165" fontId="8" fillId="8" borderId="2" xfId="0" applyNumberFormat="1" applyFont="1" applyFill="1" applyBorder="1" applyAlignment="1">
      <alignment horizontal="right"/>
    </xf>
    <xf numFmtId="165" fontId="24" fillId="2" borderId="2" xfId="0" applyNumberFormat="1" applyFont="1" applyFill="1" applyBorder="1" applyAlignment="1">
      <alignment horizontal="right" vertical="center"/>
    </xf>
    <xf numFmtId="165" fontId="23" fillId="3" borderId="0" xfId="0" applyNumberFormat="1" applyFont="1" applyFill="1" applyAlignment="1">
      <alignment horizontal="right"/>
    </xf>
    <xf numFmtId="165" fontId="8" fillId="9" borderId="2" xfId="0" applyNumberFormat="1" applyFont="1" applyFill="1" applyBorder="1" applyAlignment="1">
      <alignment horizontal="right"/>
    </xf>
    <xf numFmtId="165" fontId="6" fillId="0" borderId="2" xfId="0" applyNumberFormat="1" applyFont="1" applyBorder="1" applyAlignment="1" applyProtection="1">
      <alignment horizontal="right"/>
      <protection locked="0"/>
    </xf>
    <xf numFmtId="0" fontId="0" fillId="0" borderId="1" xfId="0" applyBorder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7" fillId="3" borderId="0" xfId="0" applyFont="1" applyFill="1"/>
    <xf numFmtId="0" fontId="12" fillId="0" borderId="0" xfId="0" applyFont="1"/>
    <xf numFmtId="0" fontId="24" fillId="2" borderId="2" xfId="0" applyFont="1" applyFill="1" applyBorder="1" applyAlignment="1">
      <alignment horizontal="left" vertical="center"/>
    </xf>
    <xf numFmtId="0" fontId="25" fillId="0" borderId="0" xfId="0" applyFont="1"/>
    <xf numFmtId="0" fontId="12" fillId="0" borderId="0" xfId="0" applyFont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11" fillId="2" borderId="2" xfId="0" applyFont="1" applyFill="1" applyBorder="1"/>
    <xf numFmtId="165" fontId="23" fillId="3" borderId="0" xfId="0" applyNumberFormat="1" applyFont="1" applyFill="1" applyAlignment="1">
      <alignment horizontal="center" vertical="center"/>
    </xf>
    <xf numFmtId="0" fontId="17" fillId="0" borderId="0" xfId="0" applyFont="1"/>
    <xf numFmtId="0" fontId="18" fillId="2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0" fillId="0" borderId="0" xfId="0"/>
    <xf numFmtId="0" fontId="5" fillId="8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4" fillId="0" borderId="1" xfId="0" applyFont="1" applyBorder="1"/>
    <xf numFmtId="0" fontId="18" fillId="7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b/>
        <sz val="10"/>
        <color rgb="FFFFFFFF"/>
        <name val="IBM Plex Sans"/>
        <charset val="1"/>
      </font>
      <fill>
        <patternFill>
          <bgColor rgb="FFE30613"/>
        </patternFill>
      </fill>
    </dxf>
    <dxf>
      <font>
        <b/>
        <sz val="11"/>
        <color rgb="FFFFFFFF"/>
        <name val="IBM Plex Sans"/>
        <charset val="1"/>
      </font>
      <fill>
        <patternFill>
          <bgColor rgb="FF38AB45"/>
        </patternFill>
      </fill>
    </dxf>
    <dxf>
      <font>
        <b/>
        <sz val="11"/>
        <color rgb="FFFFFFFF"/>
        <name val="IBM Plex Sans"/>
        <charset val="1"/>
      </font>
      <fill>
        <patternFill>
          <bgColor rgb="FFE3061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E3061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BF6"/>
      <rgbColor rgb="FFF5F6F7"/>
      <rgbColor rgb="FF660066"/>
      <rgbColor rgb="FFFF8080"/>
      <rgbColor rgb="FF0066CC"/>
      <rgbColor rgb="FFD1D7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500"/>
      <rgbColor rgb="FFFF9900"/>
      <rgbColor rgb="FFFF6600"/>
      <rgbColor rgb="FF666699"/>
      <rgbColor rgb="FF979A9C"/>
      <rgbColor rgb="FF003366"/>
      <rgbColor rgb="FF38AB45"/>
      <rgbColor rgb="FF003300"/>
      <rgbColor rgb="FF333300"/>
      <rgbColor rgb="FF993300"/>
      <rgbColor rgb="FF993366"/>
      <rgbColor rgb="FF395460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371160</xdr:colOff>
      <xdr:row>1</xdr:row>
      <xdr:rowOff>666360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120" y="57240"/>
          <a:ext cx="37116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209160</xdr:colOff>
      <xdr:row>2</xdr:row>
      <xdr:rowOff>56880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56040" y="57240"/>
          <a:ext cx="20916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209160</xdr:colOff>
      <xdr:row>2</xdr:row>
      <xdr:rowOff>56880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83640" y="57240"/>
          <a:ext cx="20916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209160</xdr:colOff>
      <xdr:row>2</xdr:row>
      <xdr:rowOff>56880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24760" y="57240"/>
          <a:ext cx="20916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209160</xdr:colOff>
      <xdr:row>2</xdr:row>
      <xdr:rowOff>56880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83640" y="57240"/>
          <a:ext cx="20916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209160</xdr:colOff>
      <xdr:row>2</xdr:row>
      <xdr:rowOff>56880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929640" y="57240"/>
          <a:ext cx="20916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371160</xdr:colOff>
      <xdr:row>1</xdr:row>
      <xdr:rowOff>666360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120" y="57240"/>
          <a:ext cx="37116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GridLines="0" tabSelected="1" topLeftCell="A6" zoomScaleNormal="100" workbookViewId="0">
      <selection activeCell="I7" sqref="I7"/>
    </sheetView>
  </sheetViews>
  <sheetFormatPr defaultColWidth="8.7109375" defaultRowHeight="15" x14ac:dyDescent="0.25"/>
  <cols>
    <col min="1" max="1" width="2" customWidth="1"/>
    <col min="2" max="2" width="32" customWidth="1"/>
    <col min="3" max="13" width="14" customWidth="1"/>
  </cols>
  <sheetData>
    <row r="1" spans="1:13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0" customHeight="1" x14ac:dyDescent="0.25">
      <c r="D2" s="4" t="s">
        <v>0</v>
      </c>
    </row>
    <row r="3" spans="1:13" ht="6" customHeight="1" x14ac:dyDescent="0.25"/>
    <row r="4" spans="1:13" ht="6" customHeight="1" x14ac:dyDescent="0.25"/>
    <row r="5" spans="1:13" ht="6" customHeight="1" x14ac:dyDescent="0.25"/>
    <row r="7" spans="1:13" ht="37.5" customHeight="1" x14ac:dyDescent="0.9">
      <c r="B7" s="5" t="s">
        <v>1</v>
      </c>
    </row>
    <row r="8" spans="1:13" ht="15" customHeight="1" x14ac:dyDescent="0.25">
      <c r="B8" s="6" t="s">
        <v>2</v>
      </c>
    </row>
    <row r="10" spans="1:13" ht="6" customHeight="1" x14ac:dyDescent="0.25"/>
    <row r="11" spans="1:13" ht="15" customHeight="1" x14ac:dyDescent="0.25">
      <c r="B11" s="7" t="s">
        <v>3</v>
      </c>
    </row>
    <row r="13" spans="1:13" ht="15" customHeight="1" x14ac:dyDescent="0.25">
      <c r="B13" s="8" t="s">
        <v>4</v>
      </c>
      <c r="C13" s="9" t="s">
        <v>5</v>
      </c>
    </row>
    <row r="14" spans="1:13" ht="15" customHeight="1" x14ac:dyDescent="0.25">
      <c r="B14" s="8" t="s">
        <v>6</v>
      </c>
      <c r="C14" s="9" t="s">
        <v>7</v>
      </c>
    </row>
    <row r="15" spans="1:13" ht="15" customHeight="1" x14ac:dyDescent="0.25">
      <c r="B15" s="8" t="s">
        <v>8</v>
      </c>
      <c r="C15" s="10">
        <f ca="1">TODAY()-WEEKDAY(TODAY(),2)+1</f>
        <v>46132</v>
      </c>
    </row>
    <row r="16" spans="1:13" ht="15" customHeight="1" x14ac:dyDescent="0.25">
      <c r="B16" s="8" t="s">
        <v>9</v>
      </c>
      <c r="C16" s="11">
        <v>0</v>
      </c>
    </row>
    <row r="17" spans="2:10" ht="15" customHeight="1" x14ac:dyDescent="0.25">
      <c r="B17" s="8" t="s">
        <v>10</v>
      </c>
      <c r="C17" s="11">
        <v>0</v>
      </c>
    </row>
    <row r="18" spans="2:10" ht="15" customHeight="1" x14ac:dyDescent="0.25">
      <c r="B18" s="8" t="s">
        <v>11</v>
      </c>
      <c r="C18" s="9" t="s">
        <v>12</v>
      </c>
    </row>
    <row r="20" spans="2:10" ht="6" customHeight="1" x14ac:dyDescent="0.25"/>
    <row r="21" spans="2:10" ht="15" customHeight="1" x14ac:dyDescent="0.25">
      <c r="B21" s="7" t="s">
        <v>13</v>
      </c>
    </row>
    <row r="23" spans="2:10" ht="15" customHeight="1" x14ac:dyDescent="0.25">
      <c r="B23" s="12" t="s">
        <v>14</v>
      </c>
      <c r="C23" s="53" t="s">
        <v>15</v>
      </c>
      <c r="D23" s="53"/>
      <c r="E23" s="53"/>
      <c r="F23" s="53"/>
      <c r="G23" s="53"/>
      <c r="H23" s="53"/>
      <c r="I23" s="53"/>
      <c r="J23" s="53"/>
    </row>
    <row r="24" spans="2:10" ht="15" customHeight="1" x14ac:dyDescent="0.25">
      <c r="B24" s="12" t="s">
        <v>16</v>
      </c>
      <c r="C24" s="53" t="s">
        <v>17</v>
      </c>
      <c r="D24" s="53"/>
      <c r="E24" s="53"/>
      <c r="F24" s="53"/>
      <c r="G24" s="53"/>
      <c r="H24" s="53"/>
      <c r="I24" s="53"/>
      <c r="J24" s="53"/>
    </row>
    <row r="25" spans="2:10" ht="15" customHeight="1" x14ac:dyDescent="0.25">
      <c r="B25" s="12"/>
      <c r="C25" s="53" t="s">
        <v>18</v>
      </c>
      <c r="D25" s="53"/>
      <c r="E25" s="53"/>
      <c r="F25" s="53"/>
      <c r="G25" s="53"/>
      <c r="H25" s="53"/>
      <c r="I25" s="53"/>
      <c r="J25" s="53"/>
    </row>
    <row r="26" spans="2:10" ht="15" customHeight="1" x14ac:dyDescent="0.25">
      <c r="B26" s="12"/>
      <c r="C26" s="53" t="s">
        <v>19</v>
      </c>
      <c r="D26" s="53"/>
      <c r="E26" s="53"/>
      <c r="F26" s="53"/>
      <c r="G26" s="53"/>
      <c r="H26" s="53"/>
      <c r="I26" s="53"/>
      <c r="J26" s="53"/>
    </row>
    <row r="27" spans="2:10" ht="15" customHeight="1" x14ac:dyDescent="0.25">
      <c r="B27" s="12"/>
      <c r="C27" s="53" t="s">
        <v>20</v>
      </c>
      <c r="D27" s="53"/>
      <c r="E27" s="53"/>
      <c r="F27" s="53"/>
      <c r="G27" s="53"/>
      <c r="H27" s="53"/>
      <c r="I27" s="53"/>
      <c r="J27" s="53"/>
    </row>
    <row r="28" spans="2:10" ht="15" customHeight="1" x14ac:dyDescent="0.25">
      <c r="B28" s="12"/>
      <c r="C28" s="53" t="s">
        <v>21</v>
      </c>
      <c r="D28" s="53"/>
      <c r="E28" s="53"/>
      <c r="F28" s="53"/>
      <c r="G28" s="53"/>
      <c r="H28" s="53"/>
      <c r="I28" s="53"/>
      <c r="J28" s="53"/>
    </row>
    <row r="29" spans="2:10" ht="15" customHeight="1" x14ac:dyDescent="0.25">
      <c r="B29" s="12" t="s">
        <v>22</v>
      </c>
      <c r="C29" s="53" t="s">
        <v>23</v>
      </c>
      <c r="D29" s="53"/>
      <c r="E29" s="53"/>
      <c r="F29" s="53"/>
      <c r="G29" s="53"/>
      <c r="H29" s="53"/>
      <c r="I29" s="53"/>
      <c r="J29" s="53"/>
    </row>
    <row r="30" spans="2:10" ht="15" customHeight="1" x14ac:dyDescent="0.25">
      <c r="B30" s="12" t="s">
        <v>24</v>
      </c>
      <c r="C30" s="53" t="s">
        <v>25</v>
      </c>
      <c r="D30" s="53"/>
      <c r="E30" s="53"/>
      <c r="F30" s="53"/>
      <c r="G30" s="53"/>
      <c r="H30" s="53"/>
      <c r="I30" s="53"/>
      <c r="J30" s="53"/>
    </row>
    <row r="31" spans="2:10" ht="15" customHeight="1" x14ac:dyDescent="0.25">
      <c r="B31" s="12" t="s">
        <v>26</v>
      </c>
      <c r="C31" s="53" t="s">
        <v>27</v>
      </c>
      <c r="D31" s="53"/>
      <c r="E31" s="53"/>
      <c r="F31" s="53"/>
      <c r="G31" s="53"/>
      <c r="H31" s="53"/>
      <c r="I31" s="53"/>
      <c r="J31" s="53"/>
    </row>
    <row r="32" spans="2:10" ht="15" customHeight="1" x14ac:dyDescent="0.25">
      <c r="B32" s="12"/>
      <c r="C32" s="53"/>
      <c r="D32" s="53"/>
      <c r="E32" s="53"/>
      <c r="F32" s="53"/>
      <c r="G32" s="53"/>
      <c r="H32" s="53"/>
      <c r="I32" s="53"/>
      <c r="J32" s="53"/>
    </row>
    <row r="33" spans="2:10" ht="15" customHeight="1" x14ac:dyDescent="0.25">
      <c r="B33" s="12" t="s">
        <v>28</v>
      </c>
      <c r="C33" s="53" t="s">
        <v>29</v>
      </c>
      <c r="D33" s="53"/>
      <c r="E33" s="53"/>
      <c r="F33" s="53"/>
      <c r="G33" s="53"/>
      <c r="H33" s="53"/>
      <c r="I33" s="53"/>
      <c r="J33" s="53"/>
    </row>
    <row r="36" spans="2:10" ht="15" customHeight="1" x14ac:dyDescent="0.25">
      <c r="B36" s="7" t="s">
        <v>30</v>
      </c>
    </row>
    <row r="38" spans="2:10" ht="15" customHeight="1" x14ac:dyDescent="0.25">
      <c r="B38" s="13" t="s">
        <v>31</v>
      </c>
      <c r="C38" s="52" t="s">
        <v>32</v>
      </c>
      <c r="D38" s="52"/>
      <c r="E38" s="52"/>
      <c r="F38" s="52"/>
      <c r="G38" s="52"/>
      <c r="H38" s="52"/>
      <c r="I38" s="52"/>
      <c r="J38" s="52"/>
    </row>
    <row r="39" spans="2:10" ht="15" customHeight="1" x14ac:dyDescent="0.25">
      <c r="B39" s="14" t="s">
        <v>33</v>
      </c>
      <c r="C39" s="52" t="s">
        <v>34</v>
      </c>
      <c r="D39" s="52"/>
      <c r="E39" s="52"/>
      <c r="F39" s="52"/>
      <c r="G39" s="52"/>
      <c r="H39" s="52"/>
      <c r="I39" s="52"/>
      <c r="J39" s="52"/>
    </row>
    <row r="40" spans="2:10" ht="15" customHeight="1" x14ac:dyDescent="0.25">
      <c r="B40" s="15" t="s">
        <v>35</v>
      </c>
      <c r="C40" s="52" t="s">
        <v>36</v>
      </c>
      <c r="D40" s="52"/>
      <c r="E40" s="52"/>
      <c r="F40" s="52"/>
      <c r="G40" s="52"/>
      <c r="H40" s="52"/>
      <c r="I40" s="52"/>
      <c r="J40" s="52"/>
    </row>
    <row r="41" spans="2:10" ht="15" customHeight="1" x14ac:dyDescent="0.25">
      <c r="B41" s="16" t="s">
        <v>37</v>
      </c>
      <c r="C41" s="52" t="s">
        <v>38</v>
      </c>
      <c r="D41" s="52"/>
      <c r="E41" s="52"/>
      <c r="F41" s="52"/>
      <c r="G41" s="52"/>
      <c r="H41" s="52"/>
      <c r="I41" s="52"/>
      <c r="J41" s="52"/>
    </row>
    <row r="42" spans="2:10" ht="15" customHeight="1" x14ac:dyDescent="0.25">
      <c r="B42" s="17" t="s">
        <v>39</v>
      </c>
      <c r="C42" s="52" t="s">
        <v>40</v>
      </c>
      <c r="D42" s="52"/>
      <c r="E42" s="52"/>
      <c r="F42" s="52"/>
      <c r="G42" s="52"/>
      <c r="H42" s="52"/>
      <c r="I42" s="52"/>
      <c r="J42" s="52"/>
    </row>
    <row r="43" spans="2:10" ht="15" customHeight="1" x14ac:dyDescent="0.25">
      <c r="B43" s="18" t="s">
        <v>41</v>
      </c>
      <c r="C43" s="52" t="s">
        <v>42</v>
      </c>
      <c r="D43" s="52"/>
      <c r="E43" s="52"/>
      <c r="F43" s="52"/>
      <c r="G43" s="52"/>
      <c r="H43" s="52"/>
      <c r="I43" s="52"/>
      <c r="J43" s="52"/>
    </row>
    <row r="46" spans="2:10" ht="15" customHeight="1" x14ac:dyDescent="0.25">
      <c r="B46" s="2" t="s">
        <v>43</v>
      </c>
    </row>
    <row r="47" spans="2:10" ht="15" customHeight="1" x14ac:dyDescent="0.25">
      <c r="B47" s="19" t="str">
        <f>HYPERLINK("https://stratavor.com", "Visit stratavor.com →")</f>
        <v>Visit stratavor.com →</v>
      </c>
    </row>
  </sheetData>
  <sheetProtection password="CE4B" sheet="1"/>
  <mergeCells count="17">
    <mergeCell ref="C23:J23"/>
    <mergeCell ref="C24:J24"/>
    <mergeCell ref="C25:J25"/>
    <mergeCell ref="C26:J26"/>
    <mergeCell ref="C27:J27"/>
    <mergeCell ref="C28:J28"/>
    <mergeCell ref="C29:J29"/>
    <mergeCell ref="C30:J30"/>
    <mergeCell ref="C31:J31"/>
    <mergeCell ref="C32:J32"/>
    <mergeCell ref="C42:J42"/>
    <mergeCell ref="C43:J43"/>
    <mergeCell ref="C33:J33"/>
    <mergeCell ref="C38:J38"/>
    <mergeCell ref="C39:J39"/>
    <mergeCell ref="C40:J40"/>
    <mergeCell ref="C41:J41"/>
  </mergeCells>
  <pageMargins left="0.5" right="0.5" top="0.5" bottom="0.5" header="0.511811023622047" footer="0.511811023622047"/>
  <pageSetup paperSize="9" fitToHeight="0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95460"/>
    <pageSetUpPr fitToPage="1"/>
  </sheetPr>
  <dimension ref="A1:Y35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8.7109375" defaultRowHeight="15" x14ac:dyDescent="0.25"/>
  <cols>
    <col min="1" max="1" width="2" customWidth="1"/>
    <col min="2" max="2" width="34" customWidth="1"/>
    <col min="3" max="15" width="12" customWidth="1"/>
  </cols>
  <sheetData>
    <row r="1" spans="1:25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6">
      <c r="B2" s="20" t="s">
        <v>44</v>
      </c>
    </row>
    <row r="3" spans="1:25" ht="15.75" customHeight="1" x14ac:dyDescent="0.25">
      <c r="B3" s="21" t="s">
        <v>45</v>
      </c>
    </row>
    <row r="5" spans="1:25" ht="15" customHeight="1" x14ac:dyDescent="0.25">
      <c r="B5" s="8" t="s">
        <v>46</v>
      </c>
      <c r="C5" s="56" t="str">
        <f>Cover!C13</f>
        <v>[Enter company name]</v>
      </c>
      <c r="D5" s="56"/>
      <c r="E5" s="56"/>
    </row>
    <row r="6" spans="1:25" ht="15" customHeight="1" x14ac:dyDescent="0.25">
      <c r="B6" s="8" t="s">
        <v>47</v>
      </c>
      <c r="C6" s="22">
        <f ca="1">TODAY()</f>
        <v>46135</v>
      </c>
    </row>
    <row r="7" spans="1:25" ht="15" customHeight="1" x14ac:dyDescent="0.25">
      <c r="B7" s="8" t="s">
        <v>48</v>
      </c>
      <c r="C7" s="23">
        <f>Cover!C17</f>
        <v>0</v>
      </c>
    </row>
    <row r="10" spans="1:25" ht="15" customHeight="1" x14ac:dyDescent="0.25">
      <c r="B10" s="57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54</v>
      </c>
      <c r="H10" s="1" t="s">
        <v>55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60</v>
      </c>
      <c r="N10" s="1" t="s">
        <v>61</v>
      </c>
      <c r="O10" s="1" t="s">
        <v>62</v>
      </c>
    </row>
    <row r="11" spans="1:25" ht="15" customHeight="1" x14ac:dyDescent="0.25">
      <c r="B11" s="57"/>
      <c r="C11" s="24">
        <f ca="1">Cover!$C$15+0</f>
        <v>46132</v>
      </c>
      <c r="D11" s="24">
        <f ca="1">Cover!$C$15+7</f>
        <v>46139</v>
      </c>
      <c r="E11" s="24">
        <f ca="1">Cover!$C$15+14</f>
        <v>46146</v>
      </c>
      <c r="F11" s="24">
        <f ca="1">Cover!$C$15+21</f>
        <v>46153</v>
      </c>
      <c r="G11" s="24">
        <f ca="1">Cover!$C$15+28</f>
        <v>46160</v>
      </c>
      <c r="H11" s="24">
        <f ca="1">Cover!$C$15+35</f>
        <v>46167</v>
      </c>
      <c r="I11" s="24">
        <f ca="1">Cover!$C$15+42</f>
        <v>46174</v>
      </c>
      <c r="J11" s="24">
        <f ca="1">Cover!$C$15+49</f>
        <v>46181</v>
      </c>
      <c r="K11" s="24">
        <f ca="1">Cover!$C$15+56</f>
        <v>46188</v>
      </c>
      <c r="L11" s="24">
        <f ca="1">Cover!$C$15+63</f>
        <v>46195</v>
      </c>
      <c r="M11" s="24">
        <f ca="1">Cover!$C$15+70</f>
        <v>46202</v>
      </c>
      <c r="N11" s="24">
        <f ca="1">Cover!$C$15+77</f>
        <v>46209</v>
      </c>
      <c r="O11" s="24">
        <f ca="1">Cover!$C$15+84</f>
        <v>46216</v>
      </c>
    </row>
    <row r="12" spans="1:25" ht="15" customHeight="1" x14ac:dyDescent="0.25">
      <c r="B12" s="25" t="s">
        <v>63</v>
      </c>
      <c r="C12" s="26">
        <f>Cover!C16</f>
        <v>0</v>
      </c>
      <c r="D12" s="26">
        <f t="shared" ref="D12:O12" ca="1" si="0">C26</f>
        <v>0</v>
      </c>
      <c r="E12" s="26">
        <f t="shared" ca="1" si="0"/>
        <v>0</v>
      </c>
      <c r="F12" s="26">
        <f t="shared" ca="1" si="0"/>
        <v>0</v>
      </c>
      <c r="G12" s="26">
        <f t="shared" ca="1" si="0"/>
        <v>0</v>
      </c>
      <c r="H12" s="26">
        <f t="shared" ca="1" si="0"/>
        <v>0</v>
      </c>
      <c r="I12" s="26">
        <f t="shared" ca="1" si="0"/>
        <v>0</v>
      </c>
      <c r="J12" s="26">
        <f t="shared" ca="1" si="0"/>
        <v>0</v>
      </c>
      <c r="K12" s="26">
        <f t="shared" ca="1" si="0"/>
        <v>0</v>
      </c>
      <c r="L12" s="26">
        <f t="shared" ca="1" si="0"/>
        <v>0</v>
      </c>
      <c r="M12" s="26">
        <f t="shared" ca="1" si="0"/>
        <v>0</v>
      </c>
      <c r="N12" s="26">
        <f t="shared" ca="1" si="0"/>
        <v>0</v>
      </c>
      <c r="O12" s="26">
        <f t="shared" ca="1" si="0"/>
        <v>0</v>
      </c>
    </row>
    <row r="13" spans="1:25" ht="6" customHeight="1" x14ac:dyDescent="0.25"/>
    <row r="14" spans="1:25" ht="15" customHeight="1" x14ac:dyDescent="0.25">
      <c r="B14" s="27" t="s">
        <v>64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25" ht="15" customHeight="1" x14ac:dyDescent="0.25">
      <c r="B15" s="29" t="s">
        <v>65</v>
      </c>
      <c r="C15" s="30">
        <f ca="1">AR!I59</f>
        <v>0</v>
      </c>
      <c r="D15" s="30">
        <f ca="1">AR!J59</f>
        <v>0</v>
      </c>
      <c r="E15" s="30">
        <f ca="1">AR!K59</f>
        <v>0</v>
      </c>
      <c r="F15" s="30">
        <f ca="1">AR!L59</f>
        <v>0</v>
      </c>
      <c r="G15" s="30">
        <f ca="1">AR!M59</f>
        <v>0</v>
      </c>
      <c r="H15" s="30">
        <f ca="1">AR!N59</f>
        <v>0</v>
      </c>
      <c r="I15" s="30">
        <f ca="1">AR!O59</f>
        <v>0</v>
      </c>
      <c r="J15" s="30">
        <f ca="1">AR!P59</f>
        <v>0</v>
      </c>
      <c r="K15" s="30">
        <f ca="1">AR!Q59</f>
        <v>0</v>
      </c>
      <c r="L15" s="30">
        <f ca="1">AR!R59</f>
        <v>0</v>
      </c>
      <c r="M15" s="30">
        <f ca="1">AR!S59</f>
        <v>0</v>
      </c>
      <c r="N15" s="30">
        <f ca="1">AR!T59</f>
        <v>0</v>
      </c>
      <c r="O15" s="30">
        <f ca="1">AR!U59</f>
        <v>0</v>
      </c>
    </row>
    <row r="16" spans="1:25" ht="15" customHeight="1" x14ac:dyDescent="0.25">
      <c r="B16" s="29" t="s">
        <v>66</v>
      </c>
      <c r="C16" s="30">
        <f ca="1">'Capex &amp; Financing'!H40</f>
        <v>0</v>
      </c>
      <c r="D16" s="30">
        <f ca="1">'Capex &amp; Financing'!I40</f>
        <v>0</v>
      </c>
      <c r="E16" s="30">
        <f ca="1">'Capex &amp; Financing'!J40</f>
        <v>0</v>
      </c>
      <c r="F16" s="30">
        <f ca="1">'Capex &amp; Financing'!K40</f>
        <v>0</v>
      </c>
      <c r="G16" s="30">
        <f ca="1">'Capex &amp; Financing'!L40</f>
        <v>0</v>
      </c>
      <c r="H16" s="30">
        <f ca="1">'Capex &amp; Financing'!M40</f>
        <v>0</v>
      </c>
      <c r="I16" s="30">
        <f ca="1">'Capex &amp; Financing'!N40</f>
        <v>0</v>
      </c>
      <c r="J16" s="30">
        <f ca="1">'Capex &amp; Financing'!O40</f>
        <v>0</v>
      </c>
      <c r="K16" s="30">
        <f ca="1">'Capex &amp; Financing'!P40</f>
        <v>0</v>
      </c>
      <c r="L16" s="30">
        <f ca="1">'Capex &amp; Financing'!Q40</f>
        <v>0</v>
      </c>
      <c r="M16" s="30">
        <f ca="1">'Capex &amp; Financing'!R40</f>
        <v>0</v>
      </c>
      <c r="N16" s="30">
        <f ca="1">'Capex &amp; Financing'!S40</f>
        <v>0</v>
      </c>
      <c r="O16" s="30">
        <f ca="1">'Capex &amp; Financing'!T40</f>
        <v>0</v>
      </c>
    </row>
    <row r="17" spans="2:15" ht="15" customHeight="1" x14ac:dyDescent="0.25">
      <c r="B17" s="31" t="s">
        <v>67</v>
      </c>
      <c r="C17" s="32">
        <f t="shared" ref="C17:O17" ca="1" si="1">C15+C16</f>
        <v>0</v>
      </c>
      <c r="D17" s="32">
        <f t="shared" ca="1" si="1"/>
        <v>0</v>
      </c>
      <c r="E17" s="32">
        <f t="shared" ca="1" si="1"/>
        <v>0</v>
      </c>
      <c r="F17" s="32">
        <f t="shared" ca="1" si="1"/>
        <v>0</v>
      </c>
      <c r="G17" s="32">
        <f t="shared" ca="1" si="1"/>
        <v>0</v>
      </c>
      <c r="H17" s="32">
        <f t="shared" ca="1" si="1"/>
        <v>0</v>
      </c>
      <c r="I17" s="32">
        <f t="shared" ca="1" si="1"/>
        <v>0</v>
      </c>
      <c r="J17" s="32">
        <f t="shared" ca="1" si="1"/>
        <v>0</v>
      </c>
      <c r="K17" s="32">
        <f t="shared" ca="1" si="1"/>
        <v>0</v>
      </c>
      <c r="L17" s="32">
        <f t="shared" ca="1" si="1"/>
        <v>0</v>
      </c>
      <c r="M17" s="32">
        <f t="shared" ca="1" si="1"/>
        <v>0</v>
      </c>
      <c r="N17" s="32">
        <f t="shared" ca="1" si="1"/>
        <v>0</v>
      </c>
      <c r="O17" s="32">
        <f t="shared" ca="1" si="1"/>
        <v>0</v>
      </c>
    </row>
    <row r="18" spans="2:15" ht="6" customHeight="1" x14ac:dyDescent="0.25"/>
    <row r="19" spans="2:15" ht="15" customHeight="1" x14ac:dyDescent="0.25">
      <c r="B19" s="27" t="s">
        <v>68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5" ht="15" customHeight="1" x14ac:dyDescent="0.25">
      <c r="B20" s="29" t="s">
        <v>69</v>
      </c>
      <c r="C20" s="30">
        <f ca="1">-AP!I59</f>
        <v>0</v>
      </c>
      <c r="D20" s="30">
        <f ca="1">-AP!J59</f>
        <v>0</v>
      </c>
      <c r="E20" s="30">
        <f ca="1">-AP!K59</f>
        <v>0</v>
      </c>
      <c r="F20" s="30">
        <f ca="1">-AP!L59</f>
        <v>0</v>
      </c>
      <c r="G20" s="30">
        <f ca="1">-AP!M59</f>
        <v>0</v>
      </c>
      <c r="H20" s="30">
        <f ca="1">-AP!N59</f>
        <v>0</v>
      </c>
      <c r="I20" s="30">
        <f ca="1">-AP!O59</f>
        <v>0</v>
      </c>
      <c r="J20" s="30">
        <f ca="1">-AP!P59</f>
        <v>0</v>
      </c>
      <c r="K20" s="30">
        <f ca="1">-AP!Q59</f>
        <v>0</v>
      </c>
      <c r="L20" s="30">
        <f ca="1">-AP!R59</f>
        <v>0</v>
      </c>
      <c r="M20" s="30">
        <f ca="1">-AP!S59</f>
        <v>0</v>
      </c>
      <c r="N20" s="30">
        <f ca="1">-AP!T59</f>
        <v>0</v>
      </c>
      <c r="O20" s="30">
        <f ca="1">-AP!U59</f>
        <v>0</v>
      </c>
    </row>
    <row r="21" spans="2:15" ht="15" customHeight="1" x14ac:dyDescent="0.25">
      <c r="B21" s="29" t="s">
        <v>70</v>
      </c>
      <c r="C21" s="30">
        <f>-Fixed!F29</f>
        <v>0</v>
      </c>
      <c r="D21" s="30">
        <f>-Fixed!G29</f>
        <v>0</v>
      </c>
      <c r="E21" s="30">
        <f>-Fixed!H29</f>
        <v>0</v>
      </c>
      <c r="F21" s="30">
        <f>-Fixed!I29</f>
        <v>0</v>
      </c>
      <c r="G21" s="30">
        <f>-Fixed!J29</f>
        <v>0</v>
      </c>
      <c r="H21" s="30">
        <f>-Fixed!K29</f>
        <v>0</v>
      </c>
      <c r="I21" s="30">
        <f>-Fixed!L29</f>
        <v>0</v>
      </c>
      <c r="J21" s="30">
        <f>-Fixed!M29</f>
        <v>0</v>
      </c>
      <c r="K21" s="30">
        <f>-Fixed!N29</f>
        <v>0</v>
      </c>
      <c r="L21" s="30">
        <f>-Fixed!O29</f>
        <v>0</v>
      </c>
      <c r="M21" s="30">
        <f>-Fixed!P29</f>
        <v>0</v>
      </c>
      <c r="N21" s="30">
        <f>-Fixed!Q29</f>
        <v>0</v>
      </c>
      <c r="O21" s="30">
        <f>-Fixed!R29</f>
        <v>0</v>
      </c>
    </row>
    <row r="22" spans="2:15" ht="15" customHeight="1" x14ac:dyDescent="0.25">
      <c r="B22" s="29" t="s">
        <v>71</v>
      </c>
      <c r="C22" s="30">
        <f ca="1">'Capex &amp; Financing'!H41</f>
        <v>0</v>
      </c>
      <c r="D22" s="30">
        <f ca="1">'Capex &amp; Financing'!I41</f>
        <v>0</v>
      </c>
      <c r="E22" s="30">
        <f ca="1">'Capex &amp; Financing'!J41</f>
        <v>0</v>
      </c>
      <c r="F22" s="30">
        <f ca="1">'Capex &amp; Financing'!K41</f>
        <v>0</v>
      </c>
      <c r="G22" s="30">
        <f ca="1">'Capex &amp; Financing'!L41</f>
        <v>0</v>
      </c>
      <c r="H22" s="30">
        <f ca="1">'Capex &amp; Financing'!M41</f>
        <v>0</v>
      </c>
      <c r="I22" s="30">
        <f ca="1">'Capex &amp; Financing'!N41</f>
        <v>0</v>
      </c>
      <c r="J22" s="30">
        <f ca="1">'Capex &amp; Financing'!O41</f>
        <v>0</v>
      </c>
      <c r="K22" s="30">
        <f ca="1">'Capex &amp; Financing'!P41</f>
        <v>0</v>
      </c>
      <c r="L22" s="30">
        <f ca="1">'Capex &amp; Financing'!Q41</f>
        <v>0</v>
      </c>
      <c r="M22" s="30">
        <f ca="1">'Capex &amp; Financing'!R41</f>
        <v>0</v>
      </c>
      <c r="N22" s="30">
        <f ca="1">'Capex &amp; Financing'!S41</f>
        <v>0</v>
      </c>
      <c r="O22" s="30">
        <f ca="1">'Capex &amp; Financing'!T41</f>
        <v>0</v>
      </c>
    </row>
    <row r="23" spans="2:15" ht="15" customHeight="1" x14ac:dyDescent="0.25">
      <c r="B23" s="31" t="s">
        <v>72</v>
      </c>
      <c r="C23" s="32">
        <f t="shared" ref="C23:O23" ca="1" si="2">C20+C21+C22</f>
        <v>0</v>
      </c>
      <c r="D23" s="32">
        <f t="shared" ca="1" si="2"/>
        <v>0</v>
      </c>
      <c r="E23" s="32">
        <f t="shared" ca="1" si="2"/>
        <v>0</v>
      </c>
      <c r="F23" s="32">
        <f t="shared" ca="1" si="2"/>
        <v>0</v>
      </c>
      <c r="G23" s="32">
        <f t="shared" ca="1" si="2"/>
        <v>0</v>
      </c>
      <c r="H23" s="32">
        <f t="shared" ca="1" si="2"/>
        <v>0</v>
      </c>
      <c r="I23" s="32">
        <f t="shared" ca="1" si="2"/>
        <v>0</v>
      </c>
      <c r="J23" s="32">
        <f t="shared" ca="1" si="2"/>
        <v>0</v>
      </c>
      <c r="K23" s="32">
        <f t="shared" ca="1" si="2"/>
        <v>0</v>
      </c>
      <c r="L23" s="32">
        <f t="shared" ca="1" si="2"/>
        <v>0</v>
      </c>
      <c r="M23" s="32">
        <f t="shared" ca="1" si="2"/>
        <v>0</v>
      </c>
      <c r="N23" s="32">
        <f t="shared" ca="1" si="2"/>
        <v>0</v>
      </c>
      <c r="O23" s="32">
        <f t="shared" ca="1" si="2"/>
        <v>0</v>
      </c>
    </row>
    <row r="24" spans="2:15" ht="6" customHeight="1" x14ac:dyDescent="0.25"/>
    <row r="25" spans="2:15" ht="15" customHeight="1" x14ac:dyDescent="0.25">
      <c r="B25" s="31" t="s">
        <v>73</v>
      </c>
      <c r="C25" s="32">
        <f t="shared" ref="C25:O25" ca="1" si="3">C17+C23</f>
        <v>0</v>
      </c>
      <c r="D25" s="32">
        <f t="shared" ca="1" si="3"/>
        <v>0</v>
      </c>
      <c r="E25" s="32">
        <f t="shared" ca="1" si="3"/>
        <v>0</v>
      </c>
      <c r="F25" s="32">
        <f t="shared" ca="1" si="3"/>
        <v>0</v>
      </c>
      <c r="G25" s="32">
        <f t="shared" ca="1" si="3"/>
        <v>0</v>
      </c>
      <c r="H25" s="32">
        <f t="shared" ca="1" si="3"/>
        <v>0</v>
      </c>
      <c r="I25" s="32">
        <f t="shared" ca="1" si="3"/>
        <v>0</v>
      </c>
      <c r="J25" s="32">
        <f t="shared" ca="1" si="3"/>
        <v>0</v>
      </c>
      <c r="K25" s="32">
        <f t="shared" ca="1" si="3"/>
        <v>0</v>
      </c>
      <c r="L25" s="32">
        <f t="shared" ca="1" si="3"/>
        <v>0</v>
      </c>
      <c r="M25" s="32">
        <f t="shared" ca="1" si="3"/>
        <v>0</v>
      </c>
      <c r="N25" s="32">
        <f t="shared" ca="1" si="3"/>
        <v>0</v>
      </c>
      <c r="O25" s="32">
        <f t="shared" ca="1" si="3"/>
        <v>0</v>
      </c>
    </row>
    <row r="26" spans="2:15" ht="15" customHeight="1" x14ac:dyDescent="0.25">
      <c r="B26" s="31" t="s">
        <v>74</v>
      </c>
      <c r="C26" s="33">
        <f t="shared" ref="C26:O26" ca="1" si="4">C12+C25</f>
        <v>0</v>
      </c>
      <c r="D26" s="33">
        <f t="shared" ca="1" si="4"/>
        <v>0</v>
      </c>
      <c r="E26" s="33">
        <f t="shared" ca="1" si="4"/>
        <v>0</v>
      </c>
      <c r="F26" s="33">
        <f t="shared" ca="1" si="4"/>
        <v>0</v>
      </c>
      <c r="G26" s="33">
        <f t="shared" ca="1" si="4"/>
        <v>0</v>
      </c>
      <c r="H26" s="33">
        <f t="shared" ca="1" si="4"/>
        <v>0</v>
      </c>
      <c r="I26" s="33">
        <f t="shared" ca="1" si="4"/>
        <v>0</v>
      </c>
      <c r="J26" s="33">
        <f t="shared" ca="1" si="4"/>
        <v>0</v>
      </c>
      <c r="K26" s="33">
        <f t="shared" ca="1" si="4"/>
        <v>0</v>
      </c>
      <c r="L26" s="33">
        <f t="shared" ca="1" si="4"/>
        <v>0</v>
      </c>
      <c r="M26" s="33">
        <f t="shared" ca="1" si="4"/>
        <v>0</v>
      </c>
      <c r="N26" s="33">
        <f t="shared" ca="1" si="4"/>
        <v>0</v>
      </c>
      <c r="O26" s="33">
        <f t="shared" ca="1" si="4"/>
        <v>0</v>
      </c>
    </row>
    <row r="27" spans="2:15" ht="6" customHeight="1" x14ac:dyDescent="0.25"/>
    <row r="28" spans="2:15" ht="15" customHeight="1" x14ac:dyDescent="0.25">
      <c r="B28" s="25" t="s">
        <v>75</v>
      </c>
      <c r="C28" s="26">
        <f ca="1">C26-Cover!$C$17</f>
        <v>0</v>
      </c>
      <c r="D28" s="26">
        <f ca="1">D26-Cover!$C$17</f>
        <v>0</v>
      </c>
      <c r="E28" s="26">
        <f ca="1">E26-Cover!$C$17</f>
        <v>0</v>
      </c>
      <c r="F28" s="26">
        <f ca="1">F26-Cover!$C$17</f>
        <v>0</v>
      </c>
      <c r="G28" s="26">
        <f ca="1">G26-Cover!$C$17</f>
        <v>0</v>
      </c>
      <c r="H28" s="26">
        <f ca="1">H26-Cover!$C$17</f>
        <v>0</v>
      </c>
      <c r="I28" s="26">
        <f ca="1">I26-Cover!$C$17</f>
        <v>0</v>
      </c>
      <c r="J28" s="26">
        <f ca="1">J26-Cover!$C$17</f>
        <v>0</v>
      </c>
      <c r="K28" s="26">
        <f ca="1">K26-Cover!$C$17</f>
        <v>0</v>
      </c>
      <c r="L28" s="26">
        <f ca="1">L26-Cover!$C$17</f>
        <v>0</v>
      </c>
      <c r="M28" s="26">
        <f ca="1">M26-Cover!$C$17</f>
        <v>0</v>
      </c>
      <c r="N28" s="26">
        <f ca="1">N26-Cover!$C$17</f>
        <v>0</v>
      </c>
      <c r="O28" s="26">
        <f ca="1">O26-Cover!$C$17</f>
        <v>0</v>
      </c>
    </row>
    <row r="31" spans="2:15" ht="15" customHeight="1" x14ac:dyDescent="0.25">
      <c r="B31" s="54" t="s">
        <v>76</v>
      </c>
      <c r="C31" s="54"/>
      <c r="D31" s="54"/>
      <c r="E31" s="58" t="str">
        <f ca="1">IFERROR("Week "&amp;MATCH(1,INDEX(--(C26:O26&lt;Cover!$C$17),0),0),"No week below floor")</f>
        <v>No week below floor</v>
      </c>
      <c r="F31" s="58"/>
      <c r="G31" s="58"/>
    </row>
    <row r="32" spans="2:15" ht="15" customHeight="1" x14ac:dyDescent="0.25">
      <c r="B32" s="47" t="s">
        <v>77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4" spans="2:17" ht="15" customHeight="1" x14ac:dyDescent="0.25">
      <c r="B34" s="54" t="s">
        <v>78</v>
      </c>
      <c r="C34" s="54"/>
      <c r="D34" s="54"/>
      <c r="E34" s="55">
        <f ca="1">AR!E61+AP!E61+'Capex &amp; Financing'!D43</f>
        <v>0</v>
      </c>
      <c r="F34" s="55"/>
      <c r="G34" s="55"/>
    </row>
    <row r="35" spans="2:17" ht="15" customHeight="1" x14ac:dyDescent="0.25">
      <c r="B35" s="47" t="s">
        <v>79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</sheetData>
  <mergeCells count="8">
    <mergeCell ref="B34:D34"/>
    <mergeCell ref="E34:G34"/>
    <mergeCell ref="B35:Q35"/>
    <mergeCell ref="C5:E5"/>
    <mergeCell ref="B10:B11"/>
    <mergeCell ref="B31:D31"/>
    <mergeCell ref="E31:G31"/>
    <mergeCell ref="B32:O32"/>
  </mergeCells>
  <conditionalFormatting sqref="C28:O28">
    <cfRule type="expression" dxfId="0" priority="4">
      <formula>C28&lt;0</formula>
    </cfRule>
  </conditionalFormatting>
  <pageMargins left="0.4" right="0.4" top="0.5" bottom="0.5" header="0.511811023622047" footer="0.511811023622047"/>
  <pageSetup paperSize="9" fitToHeight="0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100-000002000000}">
            <xm:f>C26&lt;Cover!$C$17</xm:f>
            <x14:dxf>
              <font>
                <b/>
                <sz val="11"/>
                <color rgb="FFFFFFFF"/>
                <name val="IBM Plex Sans"/>
                <charset val="1"/>
              </font>
              <fill>
                <patternFill>
                  <bgColor rgb="FFE30613"/>
                </patternFill>
              </fill>
            </x14:dxf>
          </x14:cfRule>
          <x14:cfRule type="expression" priority="3" id="{00000000-000E-0000-0100-000003000000}">
            <xm:f>C26&gt;=Cover!$C$17</xm:f>
            <x14:dxf>
              <font>
                <b/>
                <sz val="11"/>
                <color rgb="FFFFFFFF"/>
                <name val="IBM Plex Sans"/>
                <charset val="1"/>
              </font>
              <fill>
                <patternFill>
                  <bgColor rgb="FF38AB45"/>
                </patternFill>
              </fill>
            </x14:dxf>
          </x14:cfRule>
          <xm:sqref>C26:O26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79A9C"/>
    <pageSetUpPr fitToPage="1"/>
  </sheetPr>
  <dimension ref="A1:Y61"/>
  <sheetViews>
    <sheetView showGridLines="0" zoomScaleNormal="100" workbookViewId="0">
      <pane xSplit="8" ySplit="8" topLeftCell="I9" activePane="bottomRight" state="frozen"/>
      <selection pane="topRight" activeCell="I1" sqref="I1"/>
      <selection pane="bottomLeft" activeCell="A9" sqref="A9"/>
      <selection pane="bottomRight"/>
    </sheetView>
  </sheetViews>
  <sheetFormatPr defaultColWidth="8.7109375" defaultRowHeight="15" x14ac:dyDescent="0.25"/>
  <cols>
    <col min="1" max="1" width="2" customWidth="1"/>
    <col min="2" max="2" width="24" customWidth="1"/>
    <col min="3" max="3" width="14" customWidth="1"/>
    <col min="4" max="4" width="13" customWidth="1"/>
    <col min="5" max="5" width="12" customWidth="1"/>
    <col min="6" max="6" width="15" customWidth="1"/>
    <col min="7" max="7" width="11" customWidth="1"/>
    <col min="8" max="8" width="24" customWidth="1"/>
    <col min="9" max="21" width="11" customWidth="1"/>
  </cols>
  <sheetData>
    <row r="1" spans="1:25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6">
      <c r="B2" s="20" t="s">
        <v>80</v>
      </c>
    </row>
    <row r="3" spans="1:25" ht="15.75" customHeight="1" x14ac:dyDescent="0.25">
      <c r="B3" s="21" t="s">
        <v>81</v>
      </c>
    </row>
    <row r="5" spans="1:25" ht="27.75" customHeight="1" x14ac:dyDescent="0.25">
      <c r="B5" s="50" t="s">
        <v>82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7" spans="1:25" ht="15" customHeight="1" x14ac:dyDescent="0.25">
      <c r="B7" s="51" t="s">
        <v>83</v>
      </c>
      <c r="C7" s="51" t="s">
        <v>84</v>
      </c>
      <c r="D7" s="51" t="s">
        <v>85</v>
      </c>
      <c r="E7" s="51" t="s">
        <v>86</v>
      </c>
      <c r="F7" s="51" t="s">
        <v>87</v>
      </c>
      <c r="G7" s="51" t="s">
        <v>88</v>
      </c>
      <c r="H7" s="51" t="s">
        <v>89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</row>
    <row r="8" spans="1:25" ht="15" customHeight="1" x14ac:dyDescent="0.25">
      <c r="B8" s="51"/>
      <c r="C8" s="51"/>
      <c r="D8" s="51"/>
      <c r="E8" s="51"/>
      <c r="F8" s="51"/>
      <c r="G8" s="51"/>
      <c r="H8" s="51"/>
      <c r="I8" s="24">
        <f ca="1">Cover!$C$15+0</f>
        <v>46132</v>
      </c>
      <c r="J8" s="24">
        <f ca="1">Cover!$C$15+7</f>
        <v>46139</v>
      </c>
      <c r="K8" s="24">
        <f ca="1">Cover!$C$15+14</f>
        <v>46146</v>
      </c>
      <c r="L8" s="24">
        <f ca="1">Cover!$C$15+21</f>
        <v>46153</v>
      </c>
      <c r="M8" s="24">
        <f ca="1">Cover!$C$15+28</f>
        <v>46160</v>
      </c>
      <c r="N8" s="24">
        <f ca="1">Cover!$C$15+35</f>
        <v>46167</v>
      </c>
      <c r="O8" s="24">
        <f ca="1">Cover!$C$15+42</f>
        <v>46174</v>
      </c>
      <c r="P8" s="24">
        <f ca="1">Cover!$C$15+49</f>
        <v>46181</v>
      </c>
      <c r="Q8" s="24">
        <f ca="1">Cover!$C$15+56</f>
        <v>46188</v>
      </c>
      <c r="R8" s="24">
        <f ca="1">Cover!$C$15+63</f>
        <v>46195</v>
      </c>
      <c r="S8" s="24">
        <f ca="1">Cover!$C$15+70</f>
        <v>46202</v>
      </c>
      <c r="T8" s="24">
        <f ca="1">Cover!$C$15+77</f>
        <v>46209</v>
      </c>
      <c r="U8" s="24">
        <f ca="1">Cover!$C$15+84</f>
        <v>46216</v>
      </c>
    </row>
    <row r="9" spans="1:25" ht="15" customHeight="1" x14ac:dyDescent="0.25">
      <c r="B9" s="34"/>
      <c r="C9" s="34"/>
      <c r="D9" s="35"/>
      <c r="E9" s="36"/>
      <c r="F9" s="35"/>
      <c r="G9" s="37" t="str">
        <f ca="1">IF(OR(F9="",F9&lt;Cover!$C$15,F9&gt;Cover!$C$15+90),"",INT((F9-Cover!$C$15)/7)+1)</f>
        <v/>
      </c>
      <c r="H9" s="34"/>
      <c r="I9" s="38">
        <f t="shared" ref="I9:I40" ca="1" si="0">IFERROR(IF($G9=1,$E9,0),0)</f>
        <v>0</v>
      </c>
      <c r="J9" s="38">
        <f t="shared" ref="J9:J40" ca="1" si="1">IFERROR(IF($G9=2,$E9,0),0)</f>
        <v>0</v>
      </c>
      <c r="K9" s="38">
        <f t="shared" ref="K9:K40" ca="1" si="2">IFERROR(IF($G9=3,$E9,0),0)</f>
        <v>0</v>
      </c>
      <c r="L9" s="38">
        <f t="shared" ref="L9:L40" ca="1" si="3">IFERROR(IF($G9=4,$E9,0),0)</f>
        <v>0</v>
      </c>
      <c r="M9" s="38">
        <f t="shared" ref="M9:M40" ca="1" si="4">IFERROR(IF($G9=5,$E9,0),0)</f>
        <v>0</v>
      </c>
      <c r="N9" s="38">
        <f t="shared" ref="N9:N40" ca="1" si="5">IFERROR(IF($G9=6,$E9,0),0)</f>
        <v>0</v>
      </c>
      <c r="O9" s="38">
        <f t="shared" ref="O9:O40" ca="1" si="6">IFERROR(IF($G9=7,$E9,0),0)</f>
        <v>0</v>
      </c>
      <c r="P9" s="38">
        <f t="shared" ref="P9:P40" ca="1" si="7">IFERROR(IF($G9=8,$E9,0),0)</f>
        <v>0</v>
      </c>
      <c r="Q9" s="38">
        <f t="shared" ref="Q9:Q40" ca="1" si="8">IFERROR(IF($G9=9,$E9,0),0)</f>
        <v>0</v>
      </c>
      <c r="R9" s="38">
        <f t="shared" ref="R9:R40" ca="1" si="9">IFERROR(IF($G9=10,$E9,0),0)</f>
        <v>0</v>
      </c>
      <c r="S9" s="38">
        <f t="shared" ref="S9:S40" ca="1" si="10">IFERROR(IF($G9=11,$E9,0),0)</f>
        <v>0</v>
      </c>
      <c r="T9" s="38">
        <f t="shared" ref="T9:T40" ca="1" si="11">IFERROR(IF($G9=12,$E9,0),0)</f>
        <v>0</v>
      </c>
      <c r="U9" s="38">
        <f t="shared" ref="U9:U40" ca="1" si="12">IFERROR(IF($G9=13,$E9,0),0)</f>
        <v>0</v>
      </c>
    </row>
    <row r="10" spans="1:25" ht="15" customHeight="1" x14ac:dyDescent="0.25">
      <c r="B10" s="34"/>
      <c r="C10" s="34"/>
      <c r="D10" s="35"/>
      <c r="E10" s="36"/>
      <c r="F10" s="35"/>
      <c r="G10" s="37" t="str">
        <f ca="1">IF(OR(F10="",F10&lt;Cover!$C$15,F10&gt;Cover!$C$15+90),"",INT((F10-Cover!$C$15)/7)+1)</f>
        <v/>
      </c>
      <c r="H10" s="34"/>
      <c r="I10" s="38">
        <f t="shared" ca="1" si="0"/>
        <v>0</v>
      </c>
      <c r="J10" s="38">
        <f t="shared" ca="1" si="1"/>
        <v>0</v>
      </c>
      <c r="K10" s="38">
        <f t="shared" ca="1" si="2"/>
        <v>0</v>
      </c>
      <c r="L10" s="38">
        <f t="shared" ca="1" si="3"/>
        <v>0</v>
      </c>
      <c r="M10" s="38">
        <f t="shared" ca="1" si="4"/>
        <v>0</v>
      </c>
      <c r="N10" s="38">
        <f t="shared" ca="1" si="5"/>
        <v>0</v>
      </c>
      <c r="O10" s="38">
        <f t="shared" ca="1" si="6"/>
        <v>0</v>
      </c>
      <c r="P10" s="38">
        <f t="shared" ca="1" si="7"/>
        <v>0</v>
      </c>
      <c r="Q10" s="38">
        <f t="shared" ca="1" si="8"/>
        <v>0</v>
      </c>
      <c r="R10" s="38">
        <f t="shared" ca="1" si="9"/>
        <v>0</v>
      </c>
      <c r="S10" s="38">
        <f t="shared" ca="1" si="10"/>
        <v>0</v>
      </c>
      <c r="T10" s="38">
        <f t="shared" ca="1" si="11"/>
        <v>0</v>
      </c>
      <c r="U10" s="38">
        <f t="shared" ca="1" si="12"/>
        <v>0</v>
      </c>
    </row>
    <row r="11" spans="1:25" ht="15" customHeight="1" x14ac:dyDescent="0.25">
      <c r="B11" s="34"/>
      <c r="C11" s="34"/>
      <c r="D11" s="35"/>
      <c r="E11" s="36"/>
      <c r="F11" s="35"/>
      <c r="G11" s="37" t="str">
        <f ca="1">IF(OR(F11="",F11&lt;Cover!$C$15,F11&gt;Cover!$C$15+90),"",INT((F11-Cover!$C$15)/7)+1)</f>
        <v/>
      </c>
      <c r="H11" s="34"/>
      <c r="I11" s="38">
        <f t="shared" ca="1" si="0"/>
        <v>0</v>
      </c>
      <c r="J11" s="38">
        <f t="shared" ca="1" si="1"/>
        <v>0</v>
      </c>
      <c r="K11" s="38">
        <f t="shared" ca="1" si="2"/>
        <v>0</v>
      </c>
      <c r="L11" s="38">
        <f t="shared" ca="1" si="3"/>
        <v>0</v>
      </c>
      <c r="M11" s="38">
        <f t="shared" ca="1" si="4"/>
        <v>0</v>
      </c>
      <c r="N11" s="38">
        <f t="shared" ca="1" si="5"/>
        <v>0</v>
      </c>
      <c r="O11" s="38">
        <f t="shared" ca="1" si="6"/>
        <v>0</v>
      </c>
      <c r="P11" s="38">
        <f t="shared" ca="1" si="7"/>
        <v>0</v>
      </c>
      <c r="Q11" s="38">
        <f t="shared" ca="1" si="8"/>
        <v>0</v>
      </c>
      <c r="R11" s="38">
        <f t="shared" ca="1" si="9"/>
        <v>0</v>
      </c>
      <c r="S11" s="38">
        <f t="shared" ca="1" si="10"/>
        <v>0</v>
      </c>
      <c r="T11" s="38">
        <f t="shared" ca="1" si="11"/>
        <v>0</v>
      </c>
      <c r="U11" s="38">
        <f t="shared" ca="1" si="12"/>
        <v>0</v>
      </c>
    </row>
    <row r="12" spans="1:25" ht="15" customHeight="1" x14ac:dyDescent="0.25">
      <c r="B12" s="34"/>
      <c r="C12" s="34"/>
      <c r="D12" s="35"/>
      <c r="E12" s="36"/>
      <c r="F12" s="35"/>
      <c r="G12" s="37" t="str">
        <f ca="1">IF(OR(F12="",F12&lt;Cover!$C$15,F12&gt;Cover!$C$15+90),"",INT((F12-Cover!$C$15)/7)+1)</f>
        <v/>
      </c>
      <c r="H12" s="34"/>
      <c r="I12" s="38">
        <f t="shared" ca="1" si="0"/>
        <v>0</v>
      </c>
      <c r="J12" s="38">
        <f t="shared" ca="1" si="1"/>
        <v>0</v>
      </c>
      <c r="K12" s="38">
        <f t="shared" ca="1" si="2"/>
        <v>0</v>
      </c>
      <c r="L12" s="38">
        <f t="shared" ca="1" si="3"/>
        <v>0</v>
      </c>
      <c r="M12" s="38">
        <f t="shared" ca="1" si="4"/>
        <v>0</v>
      </c>
      <c r="N12" s="38">
        <f t="shared" ca="1" si="5"/>
        <v>0</v>
      </c>
      <c r="O12" s="38">
        <f t="shared" ca="1" si="6"/>
        <v>0</v>
      </c>
      <c r="P12" s="38">
        <f t="shared" ca="1" si="7"/>
        <v>0</v>
      </c>
      <c r="Q12" s="38">
        <f t="shared" ca="1" si="8"/>
        <v>0</v>
      </c>
      <c r="R12" s="38">
        <f t="shared" ca="1" si="9"/>
        <v>0</v>
      </c>
      <c r="S12" s="38">
        <f t="shared" ca="1" si="10"/>
        <v>0</v>
      </c>
      <c r="T12" s="38">
        <f t="shared" ca="1" si="11"/>
        <v>0</v>
      </c>
      <c r="U12" s="38">
        <f t="shared" ca="1" si="12"/>
        <v>0</v>
      </c>
    </row>
    <row r="13" spans="1:25" ht="15" customHeight="1" x14ac:dyDescent="0.25">
      <c r="B13" s="34"/>
      <c r="C13" s="34"/>
      <c r="D13" s="35"/>
      <c r="E13" s="36"/>
      <c r="F13" s="35"/>
      <c r="G13" s="37" t="str">
        <f ca="1">IF(OR(F13="",F13&lt;Cover!$C$15,F13&gt;Cover!$C$15+90),"",INT((F13-Cover!$C$15)/7)+1)</f>
        <v/>
      </c>
      <c r="H13" s="34"/>
      <c r="I13" s="38">
        <f t="shared" ca="1" si="0"/>
        <v>0</v>
      </c>
      <c r="J13" s="38">
        <f t="shared" ca="1" si="1"/>
        <v>0</v>
      </c>
      <c r="K13" s="38">
        <f t="shared" ca="1" si="2"/>
        <v>0</v>
      </c>
      <c r="L13" s="38">
        <f t="shared" ca="1" si="3"/>
        <v>0</v>
      </c>
      <c r="M13" s="38">
        <f t="shared" ca="1" si="4"/>
        <v>0</v>
      </c>
      <c r="N13" s="38">
        <f t="shared" ca="1" si="5"/>
        <v>0</v>
      </c>
      <c r="O13" s="38">
        <f t="shared" ca="1" si="6"/>
        <v>0</v>
      </c>
      <c r="P13" s="38">
        <f t="shared" ca="1" si="7"/>
        <v>0</v>
      </c>
      <c r="Q13" s="38">
        <f t="shared" ca="1" si="8"/>
        <v>0</v>
      </c>
      <c r="R13" s="38">
        <f t="shared" ca="1" si="9"/>
        <v>0</v>
      </c>
      <c r="S13" s="38">
        <f t="shared" ca="1" si="10"/>
        <v>0</v>
      </c>
      <c r="T13" s="38">
        <f t="shared" ca="1" si="11"/>
        <v>0</v>
      </c>
      <c r="U13" s="38">
        <f t="shared" ca="1" si="12"/>
        <v>0</v>
      </c>
    </row>
    <row r="14" spans="1:25" ht="15" customHeight="1" x14ac:dyDescent="0.25">
      <c r="B14" s="34"/>
      <c r="C14" s="34"/>
      <c r="D14" s="35"/>
      <c r="E14" s="36"/>
      <c r="F14" s="35"/>
      <c r="G14" s="37" t="str">
        <f ca="1">IF(OR(F14="",F14&lt;Cover!$C$15,F14&gt;Cover!$C$15+90),"",INT((F14-Cover!$C$15)/7)+1)</f>
        <v/>
      </c>
      <c r="H14" s="34"/>
      <c r="I14" s="38">
        <f t="shared" ca="1" si="0"/>
        <v>0</v>
      </c>
      <c r="J14" s="38">
        <f t="shared" ca="1" si="1"/>
        <v>0</v>
      </c>
      <c r="K14" s="38">
        <f t="shared" ca="1" si="2"/>
        <v>0</v>
      </c>
      <c r="L14" s="38">
        <f t="shared" ca="1" si="3"/>
        <v>0</v>
      </c>
      <c r="M14" s="38">
        <f t="shared" ca="1" si="4"/>
        <v>0</v>
      </c>
      <c r="N14" s="38">
        <f t="shared" ca="1" si="5"/>
        <v>0</v>
      </c>
      <c r="O14" s="38">
        <f t="shared" ca="1" si="6"/>
        <v>0</v>
      </c>
      <c r="P14" s="38">
        <f t="shared" ca="1" si="7"/>
        <v>0</v>
      </c>
      <c r="Q14" s="38">
        <f t="shared" ca="1" si="8"/>
        <v>0</v>
      </c>
      <c r="R14" s="38">
        <f t="shared" ca="1" si="9"/>
        <v>0</v>
      </c>
      <c r="S14" s="38">
        <f t="shared" ca="1" si="10"/>
        <v>0</v>
      </c>
      <c r="T14" s="38">
        <f t="shared" ca="1" si="11"/>
        <v>0</v>
      </c>
      <c r="U14" s="38">
        <f t="shared" ca="1" si="12"/>
        <v>0</v>
      </c>
    </row>
    <row r="15" spans="1:25" ht="15" customHeight="1" x14ac:dyDescent="0.25">
      <c r="B15" s="34"/>
      <c r="C15" s="34"/>
      <c r="D15" s="35"/>
      <c r="E15" s="36"/>
      <c r="F15" s="35"/>
      <c r="G15" s="37" t="str">
        <f ca="1">IF(OR(F15="",F15&lt;Cover!$C$15,F15&gt;Cover!$C$15+90),"",INT((F15-Cover!$C$15)/7)+1)</f>
        <v/>
      </c>
      <c r="H15" s="34"/>
      <c r="I15" s="38">
        <f t="shared" ca="1" si="0"/>
        <v>0</v>
      </c>
      <c r="J15" s="38">
        <f t="shared" ca="1" si="1"/>
        <v>0</v>
      </c>
      <c r="K15" s="38">
        <f t="shared" ca="1" si="2"/>
        <v>0</v>
      </c>
      <c r="L15" s="38">
        <f t="shared" ca="1" si="3"/>
        <v>0</v>
      </c>
      <c r="M15" s="38">
        <f t="shared" ca="1" si="4"/>
        <v>0</v>
      </c>
      <c r="N15" s="38">
        <f t="shared" ca="1" si="5"/>
        <v>0</v>
      </c>
      <c r="O15" s="38">
        <f t="shared" ca="1" si="6"/>
        <v>0</v>
      </c>
      <c r="P15" s="38">
        <f t="shared" ca="1" si="7"/>
        <v>0</v>
      </c>
      <c r="Q15" s="38">
        <f t="shared" ca="1" si="8"/>
        <v>0</v>
      </c>
      <c r="R15" s="38">
        <f t="shared" ca="1" si="9"/>
        <v>0</v>
      </c>
      <c r="S15" s="38">
        <f t="shared" ca="1" si="10"/>
        <v>0</v>
      </c>
      <c r="T15" s="38">
        <f t="shared" ca="1" si="11"/>
        <v>0</v>
      </c>
      <c r="U15" s="38">
        <f t="shared" ca="1" si="12"/>
        <v>0</v>
      </c>
    </row>
    <row r="16" spans="1:25" ht="15" customHeight="1" x14ac:dyDescent="0.25">
      <c r="B16" s="34"/>
      <c r="C16" s="34"/>
      <c r="D16" s="35"/>
      <c r="E16" s="36"/>
      <c r="F16" s="35"/>
      <c r="G16" s="37" t="str">
        <f ca="1">IF(OR(F16="",F16&lt;Cover!$C$15,F16&gt;Cover!$C$15+90),"",INT((F16-Cover!$C$15)/7)+1)</f>
        <v/>
      </c>
      <c r="H16" s="34"/>
      <c r="I16" s="38">
        <f t="shared" ca="1" si="0"/>
        <v>0</v>
      </c>
      <c r="J16" s="38">
        <f t="shared" ca="1" si="1"/>
        <v>0</v>
      </c>
      <c r="K16" s="38">
        <f t="shared" ca="1" si="2"/>
        <v>0</v>
      </c>
      <c r="L16" s="38">
        <f t="shared" ca="1" si="3"/>
        <v>0</v>
      </c>
      <c r="M16" s="38">
        <f t="shared" ca="1" si="4"/>
        <v>0</v>
      </c>
      <c r="N16" s="38">
        <f t="shared" ca="1" si="5"/>
        <v>0</v>
      </c>
      <c r="O16" s="38">
        <f t="shared" ca="1" si="6"/>
        <v>0</v>
      </c>
      <c r="P16" s="38">
        <f t="shared" ca="1" si="7"/>
        <v>0</v>
      </c>
      <c r="Q16" s="38">
        <f t="shared" ca="1" si="8"/>
        <v>0</v>
      </c>
      <c r="R16" s="38">
        <f t="shared" ca="1" si="9"/>
        <v>0</v>
      </c>
      <c r="S16" s="38">
        <f t="shared" ca="1" si="10"/>
        <v>0</v>
      </c>
      <c r="T16" s="38">
        <f t="shared" ca="1" si="11"/>
        <v>0</v>
      </c>
      <c r="U16" s="38">
        <f t="shared" ca="1" si="12"/>
        <v>0</v>
      </c>
    </row>
    <row r="17" spans="2:21" ht="15" customHeight="1" x14ac:dyDescent="0.25">
      <c r="B17" s="34"/>
      <c r="C17" s="34"/>
      <c r="D17" s="35"/>
      <c r="E17" s="36"/>
      <c r="F17" s="35"/>
      <c r="G17" s="37" t="str">
        <f ca="1">IF(OR(F17="",F17&lt;Cover!$C$15,F17&gt;Cover!$C$15+90),"",INT((F17-Cover!$C$15)/7)+1)</f>
        <v/>
      </c>
      <c r="H17" s="34"/>
      <c r="I17" s="38">
        <f t="shared" ca="1" si="0"/>
        <v>0</v>
      </c>
      <c r="J17" s="38">
        <f t="shared" ca="1" si="1"/>
        <v>0</v>
      </c>
      <c r="K17" s="38">
        <f t="shared" ca="1" si="2"/>
        <v>0</v>
      </c>
      <c r="L17" s="38">
        <f t="shared" ca="1" si="3"/>
        <v>0</v>
      </c>
      <c r="M17" s="38">
        <f t="shared" ca="1" si="4"/>
        <v>0</v>
      </c>
      <c r="N17" s="38">
        <f t="shared" ca="1" si="5"/>
        <v>0</v>
      </c>
      <c r="O17" s="38">
        <f t="shared" ca="1" si="6"/>
        <v>0</v>
      </c>
      <c r="P17" s="38">
        <f t="shared" ca="1" si="7"/>
        <v>0</v>
      </c>
      <c r="Q17" s="38">
        <f t="shared" ca="1" si="8"/>
        <v>0</v>
      </c>
      <c r="R17" s="38">
        <f t="shared" ca="1" si="9"/>
        <v>0</v>
      </c>
      <c r="S17" s="38">
        <f t="shared" ca="1" si="10"/>
        <v>0</v>
      </c>
      <c r="T17" s="38">
        <f t="shared" ca="1" si="11"/>
        <v>0</v>
      </c>
      <c r="U17" s="38">
        <f t="shared" ca="1" si="12"/>
        <v>0</v>
      </c>
    </row>
    <row r="18" spans="2:21" ht="15" customHeight="1" x14ac:dyDescent="0.25">
      <c r="B18" s="34"/>
      <c r="C18" s="34"/>
      <c r="D18" s="35"/>
      <c r="E18" s="36"/>
      <c r="F18" s="35"/>
      <c r="G18" s="37" t="str">
        <f ca="1">IF(OR(F18="",F18&lt;Cover!$C$15,F18&gt;Cover!$C$15+90),"",INT((F18-Cover!$C$15)/7)+1)</f>
        <v/>
      </c>
      <c r="H18" s="34"/>
      <c r="I18" s="38">
        <f t="shared" ca="1" si="0"/>
        <v>0</v>
      </c>
      <c r="J18" s="38">
        <f t="shared" ca="1" si="1"/>
        <v>0</v>
      </c>
      <c r="K18" s="38">
        <f t="shared" ca="1" si="2"/>
        <v>0</v>
      </c>
      <c r="L18" s="38">
        <f t="shared" ca="1" si="3"/>
        <v>0</v>
      </c>
      <c r="M18" s="38">
        <f t="shared" ca="1" si="4"/>
        <v>0</v>
      </c>
      <c r="N18" s="38">
        <f t="shared" ca="1" si="5"/>
        <v>0</v>
      </c>
      <c r="O18" s="38">
        <f t="shared" ca="1" si="6"/>
        <v>0</v>
      </c>
      <c r="P18" s="38">
        <f t="shared" ca="1" si="7"/>
        <v>0</v>
      </c>
      <c r="Q18" s="38">
        <f t="shared" ca="1" si="8"/>
        <v>0</v>
      </c>
      <c r="R18" s="38">
        <f t="shared" ca="1" si="9"/>
        <v>0</v>
      </c>
      <c r="S18" s="38">
        <f t="shared" ca="1" si="10"/>
        <v>0</v>
      </c>
      <c r="T18" s="38">
        <f t="shared" ca="1" si="11"/>
        <v>0</v>
      </c>
      <c r="U18" s="38">
        <f t="shared" ca="1" si="12"/>
        <v>0</v>
      </c>
    </row>
    <row r="19" spans="2:21" ht="15" customHeight="1" x14ac:dyDescent="0.25">
      <c r="B19" s="34"/>
      <c r="C19" s="34"/>
      <c r="D19" s="35"/>
      <c r="E19" s="36"/>
      <c r="F19" s="35"/>
      <c r="G19" s="37" t="str">
        <f ca="1">IF(OR(F19="",F19&lt;Cover!$C$15,F19&gt;Cover!$C$15+90),"",INT((F19-Cover!$C$15)/7)+1)</f>
        <v/>
      </c>
      <c r="H19" s="34"/>
      <c r="I19" s="38">
        <f t="shared" ca="1" si="0"/>
        <v>0</v>
      </c>
      <c r="J19" s="38">
        <f t="shared" ca="1" si="1"/>
        <v>0</v>
      </c>
      <c r="K19" s="38">
        <f t="shared" ca="1" si="2"/>
        <v>0</v>
      </c>
      <c r="L19" s="38">
        <f t="shared" ca="1" si="3"/>
        <v>0</v>
      </c>
      <c r="M19" s="38">
        <f t="shared" ca="1" si="4"/>
        <v>0</v>
      </c>
      <c r="N19" s="38">
        <f t="shared" ca="1" si="5"/>
        <v>0</v>
      </c>
      <c r="O19" s="38">
        <f t="shared" ca="1" si="6"/>
        <v>0</v>
      </c>
      <c r="P19" s="38">
        <f t="shared" ca="1" si="7"/>
        <v>0</v>
      </c>
      <c r="Q19" s="38">
        <f t="shared" ca="1" si="8"/>
        <v>0</v>
      </c>
      <c r="R19" s="38">
        <f t="shared" ca="1" si="9"/>
        <v>0</v>
      </c>
      <c r="S19" s="38">
        <f t="shared" ca="1" si="10"/>
        <v>0</v>
      </c>
      <c r="T19" s="38">
        <f t="shared" ca="1" si="11"/>
        <v>0</v>
      </c>
      <c r="U19" s="38">
        <f t="shared" ca="1" si="12"/>
        <v>0</v>
      </c>
    </row>
    <row r="20" spans="2:21" ht="15" customHeight="1" x14ac:dyDescent="0.25">
      <c r="B20" s="34"/>
      <c r="C20" s="34"/>
      <c r="D20" s="35"/>
      <c r="E20" s="36"/>
      <c r="F20" s="35"/>
      <c r="G20" s="37" t="str">
        <f ca="1">IF(OR(F20="",F20&lt;Cover!$C$15,F20&gt;Cover!$C$15+90),"",INT((F20-Cover!$C$15)/7)+1)</f>
        <v/>
      </c>
      <c r="H20" s="34"/>
      <c r="I20" s="38">
        <f t="shared" ca="1" si="0"/>
        <v>0</v>
      </c>
      <c r="J20" s="38">
        <f t="shared" ca="1" si="1"/>
        <v>0</v>
      </c>
      <c r="K20" s="38">
        <f t="shared" ca="1" si="2"/>
        <v>0</v>
      </c>
      <c r="L20" s="38">
        <f t="shared" ca="1" si="3"/>
        <v>0</v>
      </c>
      <c r="M20" s="38">
        <f t="shared" ca="1" si="4"/>
        <v>0</v>
      </c>
      <c r="N20" s="38">
        <f t="shared" ca="1" si="5"/>
        <v>0</v>
      </c>
      <c r="O20" s="38">
        <f t="shared" ca="1" si="6"/>
        <v>0</v>
      </c>
      <c r="P20" s="38">
        <f t="shared" ca="1" si="7"/>
        <v>0</v>
      </c>
      <c r="Q20" s="38">
        <f t="shared" ca="1" si="8"/>
        <v>0</v>
      </c>
      <c r="R20" s="38">
        <f t="shared" ca="1" si="9"/>
        <v>0</v>
      </c>
      <c r="S20" s="38">
        <f t="shared" ca="1" si="10"/>
        <v>0</v>
      </c>
      <c r="T20" s="38">
        <f t="shared" ca="1" si="11"/>
        <v>0</v>
      </c>
      <c r="U20" s="38">
        <f t="shared" ca="1" si="12"/>
        <v>0</v>
      </c>
    </row>
    <row r="21" spans="2:21" ht="15" customHeight="1" x14ac:dyDescent="0.25">
      <c r="B21" s="34"/>
      <c r="C21" s="34"/>
      <c r="D21" s="35"/>
      <c r="E21" s="36"/>
      <c r="F21" s="35"/>
      <c r="G21" s="37" t="str">
        <f ca="1">IF(OR(F21="",F21&lt;Cover!$C$15,F21&gt;Cover!$C$15+90),"",INT((F21-Cover!$C$15)/7)+1)</f>
        <v/>
      </c>
      <c r="H21" s="34"/>
      <c r="I21" s="38">
        <f t="shared" ca="1" si="0"/>
        <v>0</v>
      </c>
      <c r="J21" s="38">
        <f t="shared" ca="1" si="1"/>
        <v>0</v>
      </c>
      <c r="K21" s="38">
        <f t="shared" ca="1" si="2"/>
        <v>0</v>
      </c>
      <c r="L21" s="38">
        <f t="shared" ca="1" si="3"/>
        <v>0</v>
      </c>
      <c r="M21" s="38">
        <f t="shared" ca="1" si="4"/>
        <v>0</v>
      </c>
      <c r="N21" s="38">
        <f t="shared" ca="1" si="5"/>
        <v>0</v>
      </c>
      <c r="O21" s="38">
        <f t="shared" ca="1" si="6"/>
        <v>0</v>
      </c>
      <c r="P21" s="38">
        <f t="shared" ca="1" si="7"/>
        <v>0</v>
      </c>
      <c r="Q21" s="38">
        <f t="shared" ca="1" si="8"/>
        <v>0</v>
      </c>
      <c r="R21" s="38">
        <f t="shared" ca="1" si="9"/>
        <v>0</v>
      </c>
      <c r="S21" s="38">
        <f t="shared" ca="1" si="10"/>
        <v>0</v>
      </c>
      <c r="T21" s="38">
        <f t="shared" ca="1" si="11"/>
        <v>0</v>
      </c>
      <c r="U21" s="38">
        <f t="shared" ca="1" si="12"/>
        <v>0</v>
      </c>
    </row>
    <row r="22" spans="2:21" ht="15" customHeight="1" x14ac:dyDescent="0.25">
      <c r="B22" s="34"/>
      <c r="C22" s="34"/>
      <c r="D22" s="35"/>
      <c r="E22" s="36"/>
      <c r="F22" s="35"/>
      <c r="G22" s="37" t="str">
        <f ca="1">IF(OR(F22="",F22&lt;Cover!$C$15,F22&gt;Cover!$C$15+90),"",INT((F22-Cover!$C$15)/7)+1)</f>
        <v/>
      </c>
      <c r="H22" s="34"/>
      <c r="I22" s="38">
        <f t="shared" ca="1" si="0"/>
        <v>0</v>
      </c>
      <c r="J22" s="38">
        <f t="shared" ca="1" si="1"/>
        <v>0</v>
      </c>
      <c r="K22" s="38">
        <f t="shared" ca="1" si="2"/>
        <v>0</v>
      </c>
      <c r="L22" s="38">
        <f t="shared" ca="1" si="3"/>
        <v>0</v>
      </c>
      <c r="M22" s="38">
        <f t="shared" ca="1" si="4"/>
        <v>0</v>
      </c>
      <c r="N22" s="38">
        <f t="shared" ca="1" si="5"/>
        <v>0</v>
      </c>
      <c r="O22" s="38">
        <f t="shared" ca="1" si="6"/>
        <v>0</v>
      </c>
      <c r="P22" s="38">
        <f t="shared" ca="1" si="7"/>
        <v>0</v>
      </c>
      <c r="Q22" s="38">
        <f t="shared" ca="1" si="8"/>
        <v>0</v>
      </c>
      <c r="R22" s="38">
        <f t="shared" ca="1" si="9"/>
        <v>0</v>
      </c>
      <c r="S22" s="38">
        <f t="shared" ca="1" si="10"/>
        <v>0</v>
      </c>
      <c r="T22" s="38">
        <f t="shared" ca="1" si="11"/>
        <v>0</v>
      </c>
      <c r="U22" s="38">
        <f t="shared" ca="1" si="12"/>
        <v>0</v>
      </c>
    </row>
    <row r="23" spans="2:21" ht="15" customHeight="1" x14ac:dyDescent="0.25">
      <c r="B23" s="34"/>
      <c r="C23" s="34"/>
      <c r="D23" s="35"/>
      <c r="E23" s="36"/>
      <c r="F23" s="35"/>
      <c r="G23" s="37" t="str">
        <f ca="1">IF(OR(F23="",F23&lt;Cover!$C$15,F23&gt;Cover!$C$15+90),"",INT((F23-Cover!$C$15)/7)+1)</f>
        <v/>
      </c>
      <c r="H23" s="34"/>
      <c r="I23" s="38">
        <f t="shared" ca="1" si="0"/>
        <v>0</v>
      </c>
      <c r="J23" s="38">
        <f t="shared" ca="1" si="1"/>
        <v>0</v>
      </c>
      <c r="K23" s="38">
        <f t="shared" ca="1" si="2"/>
        <v>0</v>
      </c>
      <c r="L23" s="38">
        <f t="shared" ca="1" si="3"/>
        <v>0</v>
      </c>
      <c r="M23" s="38">
        <f t="shared" ca="1" si="4"/>
        <v>0</v>
      </c>
      <c r="N23" s="38">
        <f t="shared" ca="1" si="5"/>
        <v>0</v>
      </c>
      <c r="O23" s="38">
        <f t="shared" ca="1" si="6"/>
        <v>0</v>
      </c>
      <c r="P23" s="38">
        <f t="shared" ca="1" si="7"/>
        <v>0</v>
      </c>
      <c r="Q23" s="38">
        <f t="shared" ca="1" si="8"/>
        <v>0</v>
      </c>
      <c r="R23" s="38">
        <f t="shared" ca="1" si="9"/>
        <v>0</v>
      </c>
      <c r="S23" s="38">
        <f t="shared" ca="1" si="10"/>
        <v>0</v>
      </c>
      <c r="T23" s="38">
        <f t="shared" ca="1" si="11"/>
        <v>0</v>
      </c>
      <c r="U23" s="38">
        <f t="shared" ca="1" si="12"/>
        <v>0</v>
      </c>
    </row>
    <row r="24" spans="2:21" ht="15" customHeight="1" x14ac:dyDescent="0.25">
      <c r="B24" s="34"/>
      <c r="C24" s="34"/>
      <c r="D24" s="35"/>
      <c r="E24" s="36"/>
      <c r="F24" s="35"/>
      <c r="G24" s="37" t="str">
        <f ca="1">IF(OR(F24="",F24&lt;Cover!$C$15,F24&gt;Cover!$C$15+90),"",INT((F24-Cover!$C$15)/7)+1)</f>
        <v/>
      </c>
      <c r="H24" s="34"/>
      <c r="I24" s="38">
        <f t="shared" ca="1" si="0"/>
        <v>0</v>
      </c>
      <c r="J24" s="38">
        <f t="shared" ca="1" si="1"/>
        <v>0</v>
      </c>
      <c r="K24" s="38">
        <f t="shared" ca="1" si="2"/>
        <v>0</v>
      </c>
      <c r="L24" s="38">
        <f t="shared" ca="1" si="3"/>
        <v>0</v>
      </c>
      <c r="M24" s="38">
        <f t="shared" ca="1" si="4"/>
        <v>0</v>
      </c>
      <c r="N24" s="38">
        <f t="shared" ca="1" si="5"/>
        <v>0</v>
      </c>
      <c r="O24" s="38">
        <f t="shared" ca="1" si="6"/>
        <v>0</v>
      </c>
      <c r="P24" s="38">
        <f t="shared" ca="1" si="7"/>
        <v>0</v>
      </c>
      <c r="Q24" s="38">
        <f t="shared" ca="1" si="8"/>
        <v>0</v>
      </c>
      <c r="R24" s="38">
        <f t="shared" ca="1" si="9"/>
        <v>0</v>
      </c>
      <c r="S24" s="38">
        <f t="shared" ca="1" si="10"/>
        <v>0</v>
      </c>
      <c r="T24" s="38">
        <f t="shared" ca="1" si="11"/>
        <v>0</v>
      </c>
      <c r="U24" s="38">
        <f t="shared" ca="1" si="12"/>
        <v>0</v>
      </c>
    </row>
    <row r="25" spans="2:21" ht="15" customHeight="1" x14ac:dyDescent="0.25">
      <c r="B25" s="34"/>
      <c r="C25" s="34"/>
      <c r="D25" s="35"/>
      <c r="E25" s="36"/>
      <c r="F25" s="35"/>
      <c r="G25" s="37" t="str">
        <f ca="1">IF(OR(F25="",F25&lt;Cover!$C$15,F25&gt;Cover!$C$15+90),"",INT((F25-Cover!$C$15)/7)+1)</f>
        <v/>
      </c>
      <c r="H25" s="34"/>
      <c r="I25" s="38">
        <f t="shared" ca="1" si="0"/>
        <v>0</v>
      </c>
      <c r="J25" s="38">
        <f t="shared" ca="1" si="1"/>
        <v>0</v>
      </c>
      <c r="K25" s="38">
        <f t="shared" ca="1" si="2"/>
        <v>0</v>
      </c>
      <c r="L25" s="38">
        <f t="shared" ca="1" si="3"/>
        <v>0</v>
      </c>
      <c r="M25" s="38">
        <f t="shared" ca="1" si="4"/>
        <v>0</v>
      </c>
      <c r="N25" s="38">
        <f t="shared" ca="1" si="5"/>
        <v>0</v>
      </c>
      <c r="O25" s="38">
        <f t="shared" ca="1" si="6"/>
        <v>0</v>
      </c>
      <c r="P25" s="38">
        <f t="shared" ca="1" si="7"/>
        <v>0</v>
      </c>
      <c r="Q25" s="38">
        <f t="shared" ca="1" si="8"/>
        <v>0</v>
      </c>
      <c r="R25" s="38">
        <f t="shared" ca="1" si="9"/>
        <v>0</v>
      </c>
      <c r="S25" s="38">
        <f t="shared" ca="1" si="10"/>
        <v>0</v>
      </c>
      <c r="T25" s="38">
        <f t="shared" ca="1" si="11"/>
        <v>0</v>
      </c>
      <c r="U25" s="38">
        <f t="shared" ca="1" si="12"/>
        <v>0</v>
      </c>
    </row>
    <row r="26" spans="2:21" ht="15" customHeight="1" x14ac:dyDescent="0.25">
      <c r="B26" s="34"/>
      <c r="C26" s="34"/>
      <c r="D26" s="35"/>
      <c r="E26" s="36"/>
      <c r="F26" s="35"/>
      <c r="G26" s="37" t="str">
        <f ca="1">IF(OR(F26="",F26&lt;Cover!$C$15,F26&gt;Cover!$C$15+90),"",INT((F26-Cover!$C$15)/7)+1)</f>
        <v/>
      </c>
      <c r="H26" s="34"/>
      <c r="I26" s="38">
        <f t="shared" ca="1" si="0"/>
        <v>0</v>
      </c>
      <c r="J26" s="38">
        <f t="shared" ca="1" si="1"/>
        <v>0</v>
      </c>
      <c r="K26" s="38">
        <f t="shared" ca="1" si="2"/>
        <v>0</v>
      </c>
      <c r="L26" s="38">
        <f t="shared" ca="1" si="3"/>
        <v>0</v>
      </c>
      <c r="M26" s="38">
        <f t="shared" ca="1" si="4"/>
        <v>0</v>
      </c>
      <c r="N26" s="38">
        <f t="shared" ca="1" si="5"/>
        <v>0</v>
      </c>
      <c r="O26" s="38">
        <f t="shared" ca="1" si="6"/>
        <v>0</v>
      </c>
      <c r="P26" s="38">
        <f t="shared" ca="1" si="7"/>
        <v>0</v>
      </c>
      <c r="Q26" s="38">
        <f t="shared" ca="1" si="8"/>
        <v>0</v>
      </c>
      <c r="R26" s="38">
        <f t="shared" ca="1" si="9"/>
        <v>0</v>
      </c>
      <c r="S26" s="38">
        <f t="shared" ca="1" si="10"/>
        <v>0</v>
      </c>
      <c r="T26" s="38">
        <f t="shared" ca="1" si="11"/>
        <v>0</v>
      </c>
      <c r="U26" s="38">
        <f t="shared" ca="1" si="12"/>
        <v>0</v>
      </c>
    </row>
    <row r="27" spans="2:21" ht="15" customHeight="1" x14ac:dyDescent="0.25">
      <c r="B27" s="34"/>
      <c r="C27" s="34"/>
      <c r="D27" s="35"/>
      <c r="E27" s="36"/>
      <c r="F27" s="35"/>
      <c r="G27" s="37" t="str">
        <f ca="1">IF(OR(F27="",F27&lt;Cover!$C$15,F27&gt;Cover!$C$15+90),"",INT((F27-Cover!$C$15)/7)+1)</f>
        <v/>
      </c>
      <c r="H27" s="34"/>
      <c r="I27" s="38">
        <f t="shared" ca="1" si="0"/>
        <v>0</v>
      </c>
      <c r="J27" s="38">
        <f t="shared" ca="1" si="1"/>
        <v>0</v>
      </c>
      <c r="K27" s="38">
        <f t="shared" ca="1" si="2"/>
        <v>0</v>
      </c>
      <c r="L27" s="38">
        <f t="shared" ca="1" si="3"/>
        <v>0</v>
      </c>
      <c r="M27" s="38">
        <f t="shared" ca="1" si="4"/>
        <v>0</v>
      </c>
      <c r="N27" s="38">
        <f t="shared" ca="1" si="5"/>
        <v>0</v>
      </c>
      <c r="O27" s="38">
        <f t="shared" ca="1" si="6"/>
        <v>0</v>
      </c>
      <c r="P27" s="38">
        <f t="shared" ca="1" si="7"/>
        <v>0</v>
      </c>
      <c r="Q27" s="38">
        <f t="shared" ca="1" si="8"/>
        <v>0</v>
      </c>
      <c r="R27" s="38">
        <f t="shared" ca="1" si="9"/>
        <v>0</v>
      </c>
      <c r="S27" s="38">
        <f t="shared" ca="1" si="10"/>
        <v>0</v>
      </c>
      <c r="T27" s="38">
        <f t="shared" ca="1" si="11"/>
        <v>0</v>
      </c>
      <c r="U27" s="38">
        <f t="shared" ca="1" si="12"/>
        <v>0</v>
      </c>
    </row>
    <row r="28" spans="2:21" ht="15" customHeight="1" x14ac:dyDescent="0.25">
      <c r="B28" s="34"/>
      <c r="C28" s="34"/>
      <c r="D28" s="35"/>
      <c r="E28" s="36"/>
      <c r="F28" s="35"/>
      <c r="G28" s="37" t="str">
        <f ca="1">IF(OR(F28="",F28&lt;Cover!$C$15,F28&gt;Cover!$C$15+90),"",INT((F28-Cover!$C$15)/7)+1)</f>
        <v/>
      </c>
      <c r="H28" s="34"/>
      <c r="I28" s="38">
        <f t="shared" ca="1" si="0"/>
        <v>0</v>
      </c>
      <c r="J28" s="38">
        <f t="shared" ca="1" si="1"/>
        <v>0</v>
      </c>
      <c r="K28" s="38">
        <f t="shared" ca="1" si="2"/>
        <v>0</v>
      </c>
      <c r="L28" s="38">
        <f t="shared" ca="1" si="3"/>
        <v>0</v>
      </c>
      <c r="M28" s="38">
        <f t="shared" ca="1" si="4"/>
        <v>0</v>
      </c>
      <c r="N28" s="38">
        <f t="shared" ca="1" si="5"/>
        <v>0</v>
      </c>
      <c r="O28" s="38">
        <f t="shared" ca="1" si="6"/>
        <v>0</v>
      </c>
      <c r="P28" s="38">
        <f t="shared" ca="1" si="7"/>
        <v>0</v>
      </c>
      <c r="Q28" s="38">
        <f t="shared" ca="1" si="8"/>
        <v>0</v>
      </c>
      <c r="R28" s="38">
        <f t="shared" ca="1" si="9"/>
        <v>0</v>
      </c>
      <c r="S28" s="38">
        <f t="shared" ca="1" si="10"/>
        <v>0</v>
      </c>
      <c r="T28" s="38">
        <f t="shared" ca="1" si="11"/>
        <v>0</v>
      </c>
      <c r="U28" s="38">
        <f t="shared" ca="1" si="12"/>
        <v>0</v>
      </c>
    </row>
    <row r="29" spans="2:21" ht="15" customHeight="1" x14ac:dyDescent="0.25">
      <c r="B29" s="34"/>
      <c r="C29" s="34"/>
      <c r="D29" s="35"/>
      <c r="E29" s="36"/>
      <c r="F29" s="35"/>
      <c r="G29" s="37" t="str">
        <f ca="1">IF(OR(F29="",F29&lt;Cover!$C$15,F29&gt;Cover!$C$15+90),"",INT((F29-Cover!$C$15)/7)+1)</f>
        <v/>
      </c>
      <c r="H29" s="34"/>
      <c r="I29" s="38">
        <f t="shared" ca="1" si="0"/>
        <v>0</v>
      </c>
      <c r="J29" s="38">
        <f t="shared" ca="1" si="1"/>
        <v>0</v>
      </c>
      <c r="K29" s="38">
        <f t="shared" ca="1" si="2"/>
        <v>0</v>
      </c>
      <c r="L29" s="38">
        <f t="shared" ca="1" si="3"/>
        <v>0</v>
      </c>
      <c r="M29" s="38">
        <f t="shared" ca="1" si="4"/>
        <v>0</v>
      </c>
      <c r="N29" s="38">
        <f t="shared" ca="1" si="5"/>
        <v>0</v>
      </c>
      <c r="O29" s="38">
        <f t="shared" ca="1" si="6"/>
        <v>0</v>
      </c>
      <c r="P29" s="38">
        <f t="shared" ca="1" si="7"/>
        <v>0</v>
      </c>
      <c r="Q29" s="38">
        <f t="shared" ca="1" si="8"/>
        <v>0</v>
      </c>
      <c r="R29" s="38">
        <f t="shared" ca="1" si="9"/>
        <v>0</v>
      </c>
      <c r="S29" s="38">
        <f t="shared" ca="1" si="10"/>
        <v>0</v>
      </c>
      <c r="T29" s="38">
        <f t="shared" ca="1" si="11"/>
        <v>0</v>
      </c>
      <c r="U29" s="38">
        <f t="shared" ca="1" si="12"/>
        <v>0</v>
      </c>
    </row>
    <row r="30" spans="2:21" ht="15" customHeight="1" x14ac:dyDescent="0.25">
      <c r="B30" s="34"/>
      <c r="C30" s="34"/>
      <c r="D30" s="35"/>
      <c r="E30" s="36"/>
      <c r="F30" s="35"/>
      <c r="G30" s="37" t="str">
        <f ca="1">IF(OR(F30="",F30&lt;Cover!$C$15,F30&gt;Cover!$C$15+90),"",INT((F30-Cover!$C$15)/7)+1)</f>
        <v/>
      </c>
      <c r="H30" s="34"/>
      <c r="I30" s="38">
        <f t="shared" ca="1" si="0"/>
        <v>0</v>
      </c>
      <c r="J30" s="38">
        <f t="shared" ca="1" si="1"/>
        <v>0</v>
      </c>
      <c r="K30" s="38">
        <f t="shared" ca="1" si="2"/>
        <v>0</v>
      </c>
      <c r="L30" s="38">
        <f t="shared" ca="1" si="3"/>
        <v>0</v>
      </c>
      <c r="M30" s="38">
        <f t="shared" ca="1" si="4"/>
        <v>0</v>
      </c>
      <c r="N30" s="38">
        <f t="shared" ca="1" si="5"/>
        <v>0</v>
      </c>
      <c r="O30" s="38">
        <f t="shared" ca="1" si="6"/>
        <v>0</v>
      </c>
      <c r="P30" s="38">
        <f t="shared" ca="1" si="7"/>
        <v>0</v>
      </c>
      <c r="Q30" s="38">
        <f t="shared" ca="1" si="8"/>
        <v>0</v>
      </c>
      <c r="R30" s="38">
        <f t="shared" ca="1" si="9"/>
        <v>0</v>
      </c>
      <c r="S30" s="38">
        <f t="shared" ca="1" si="10"/>
        <v>0</v>
      </c>
      <c r="T30" s="38">
        <f t="shared" ca="1" si="11"/>
        <v>0</v>
      </c>
      <c r="U30" s="38">
        <f t="shared" ca="1" si="12"/>
        <v>0</v>
      </c>
    </row>
    <row r="31" spans="2:21" ht="15" customHeight="1" x14ac:dyDescent="0.25">
      <c r="B31" s="34"/>
      <c r="C31" s="34"/>
      <c r="D31" s="35"/>
      <c r="E31" s="36"/>
      <c r="F31" s="35"/>
      <c r="G31" s="37" t="str">
        <f ca="1">IF(OR(F31="",F31&lt;Cover!$C$15,F31&gt;Cover!$C$15+90),"",INT((F31-Cover!$C$15)/7)+1)</f>
        <v/>
      </c>
      <c r="H31" s="34"/>
      <c r="I31" s="38">
        <f t="shared" ca="1" si="0"/>
        <v>0</v>
      </c>
      <c r="J31" s="38">
        <f t="shared" ca="1" si="1"/>
        <v>0</v>
      </c>
      <c r="K31" s="38">
        <f t="shared" ca="1" si="2"/>
        <v>0</v>
      </c>
      <c r="L31" s="38">
        <f t="shared" ca="1" si="3"/>
        <v>0</v>
      </c>
      <c r="M31" s="38">
        <f t="shared" ca="1" si="4"/>
        <v>0</v>
      </c>
      <c r="N31" s="38">
        <f t="shared" ca="1" si="5"/>
        <v>0</v>
      </c>
      <c r="O31" s="38">
        <f t="shared" ca="1" si="6"/>
        <v>0</v>
      </c>
      <c r="P31" s="38">
        <f t="shared" ca="1" si="7"/>
        <v>0</v>
      </c>
      <c r="Q31" s="38">
        <f t="shared" ca="1" si="8"/>
        <v>0</v>
      </c>
      <c r="R31" s="38">
        <f t="shared" ca="1" si="9"/>
        <v>0</v>
      </c>
      <c r="S31" s="38">
        <f t="shared" ca="1" si="10"/>
        <v>0</v>
      </c>
      <c r="T31" s="38">
        <f t="shared" ca="1" si="11"/>
        <v>0</v>
      </c>
      <c r="U31" s="38">
        <f t="shared" ca="1" si="12"/>
        <v>0</v>
      </c>
    </row>
    <row r="32" spans="2:21" ht="15" customHeight="1" x14ac:dyDescent="0.25">
      <c r="B32" s="34"/>
      <c r="C32" s="34"/>
      <c r="D32" s="35"/>
      <c r="E32" s="36"/>
      <c r="F32" s="35"/>
      <c r="G32" s="37" t="str">
        <f ca="1">IF(OR(F32="",F32&lt;Cover!$C$15,F32&gt;Cover!$C$15+90),"",INT((F32-Cover!$C$15)/7)+1)</f>
        <v/>
      </c>
      <c r="H32" s="34"/>
      <c r="I32" s="38">
        <f t="shared" ca="1" si="0"/>
        <v>0</v>
      </c>
      <c r="J32" s="38">
        <f t="shared" ca="1" si="1"/>
        <v>0</v>
      </c>
      <c r="K32" s="38">
        <f t="shared" ca="1" si="2"/>
        <v>0</v>
      </c>
      <c r="L32" s="38">
        <f t="shared" ca="1" si="3"/>
        <v>0</v>
      </c>
      <c r="M32" s="38">
        <f t="shared" ca="1" si="4"/>
        <v>0</v>
      </c>
      <c r="N32" s="38">
        <f t="shared" ca="1" si="5"/>
        <v>0</v>
      </c>
      <c r="O32" s="38">
        <f t="shared" ca="1" si="6"/>
        <v>0</v>
      </c>
      <c r="P32" s="38">
        <f t="shared" ca="1" si="7"/>
        <v>0</v>
      </c>
      <c r="Q32" s="38">
        <f t="shared" ca="1" si="8"/>
        <v>0</v>
      </c>
      <c r="R32" s="38">
        <f t="shared" ca="1" si="9"/>
        <v>0</v>
      </c>
      <c r="S32" s="38">
        <f t="shared" ca="1" si="10"/>
        <v>0</v>
      </c>
      <c r="T32" s="38">
        <f t="shared" ca="1" si="11"/>
        <v>0</v>
      </c>
      <c r="U32" s="38">
        <f t="shared" ca="1" si="12"/>
        <v>0</v>
      </c>
    </row>
    <row r="33" spans="2:21" ht="15" customHeight="1" x14ac:dyDescent="0.25">
      <c r="B33" s="34"/>
      <c r="C33" s="34"/>
      <c r="D33" s="35"/>
      <c r="E33" s="36"/>
      <c r="F33" s="35"/>
      <c r="G33" s="37" t="str">
        <f ca="1">IF(OR(F33="",F33&lt;Cover!$C$15,F33&gt;Cover!$C$15+90),"",INT((F33-Cover!$C$15)/7)+1)</f>
        <v/>
      </c>
      <c r="H33" s="34"/>
      <c r="I33" s="38">
        <f t="shared" ca="1" si="0"/>
        <v>0</v>
      </c>
      <c r="J33" s="38">
        <f t="shared" ca="1" si="1"/>
        <v>0</v>
      </c>
      <c r="K33" s="38">
        <f t="shared" ca="1" si="2"/>
        <v>0</v>
      </c>
      <c r="L33" s="38">
        <f t="shared" ca="1" si="3"/>
        <v>0</v>
      </c>
      <c r="M33" s="38">
        <f t="shared" ca="1" si="4"/>
        <v>0</v>
      </c>
      <c r="N33" s="38">
        <f t="shared" ca="1" si="5"/>
        <v>0</v>
      </c>
      <c r="O33" s="38">
        <f t="shared" ca="1" si="6"/>
        <v>0</v>
      </c>
      <c r="P33" s="38">
        <f t="shared" ca="1" si="7"/>
        <v>0</v>
      </c>
      <c r="Q33" s="38">
        <f t="shared" ca="1" si="8"/>
        <v>0</v>
      </c>
      <c r="R33" s="38">
        <f t="shared" ca="1" si="9"/>
        <v>0</v>
      </c>
      <c r="S33" s="38">
        <f t="shared" ca="1" si="10"/>
        <v>0</v>
      </c>
      <c r="T33" s="38">
        <f t="shared" ca="1" si="11"/>
        <v>0</v>
      </c>
      <c r="U33" s="38">
        <f t="shared" ca="1" si="12"/>
        <v>0</v>
      </c>
    </row>
    <row r="34" spans="2:21" ht="15" customHeight="1" x14ac:dyDescent="0.25">
      <c r="B34" s="34"/>
      <c r="C34" s="34"/>
      <c r="D34" s="35"/>
      <c r="E34" s="36"/>
      <c r="F34" s="35"/>
      <c r="G34" s="37" t="str">
        <f ca="1">IF(OR(F34="",F34&lt;Cover!$C$15,F34&gt;Cover!$C$15+90),"",INT((F34-Cover!$C$15)/7)+1)</f>
        <v/>
      </c>
      <c r="H34" s="34"/>
      <c r="I34" s="38">
        <f t="shared" ca="1" si="0"/>
        <v>0</v>
      </c>
      <c r="J34" s="38">
        <f t="shared" ca="1" si="1"/>
        <v>0</v>
      </c>
      <c r="K34" s="38">
        <f t="shared" ca="1" si="2"/>
        <v>0</v>
      </c>
      <c r="L34" s="38">
        <f t="shared" ca="1" si="3"/>
        <v>0</v>
      </c>
      <c r="M34" s="38">
        <f t="shared" ca="1" si="4"/>
        <v>0</v>
      </c>
      <c r="N34" s="38">
        <f t="shared" ca="1" si="5"/>
        <v>0</v>
      </c>
      <c r="O34" s="38">
        <f t="shared" ca="1" si="6"/>
        <v>0</v>
      </c>
      <c r="P34" s="38">
        <f t="shared" ca="1" si="7"/>
        <v>0</v>
      </c>
      <c r="Q34" s="38">
        <f t="shared" ca="1" si="8"/>
        <v>0</v>
      </c>
      <c r="R34" s="38">
        <f t="shared" ca="1" si="9"/>
        <v>0</v>
      </c>
      <c r="S34" s="38">
        <f t="shared" ca="1" si="10"/>
        <v>0</v>
      </c>
      <c r="T34" s="38">
        <f t="shared" ca="1" si="11"/>
        <v>0</v>
      </c>
      <c r="U34" s="38">
        <f t="shared" ca="1" si="12"/>
        <v>0</v>
      </c>
    </row>
    <row r="35" spans="2:21" ht="15" customHeight="1" x14ac:dyDescent="0.25">
      <c r="B35" s="34"/>
      <c r="C35" s="34"/>
      <c r="D35" s="35"/>
      <c r="E35" s="36"/>
      <c r="F35" s="35"/>
      <c r="G35" s="37" t="str">
        <f ca="1">IF(OR(F35="",F35&lt;Cover!$C$15,F35&gt;Cover!$C$15+90),"",INT((F35-Cover!$C$15)/7)+1)</f>
        <v/>
      </c>
      <c r="H35" s="34"/>
      <c r="I35" s="38">
        <f t="shared" ca="1" si="0"/>
        <v>0</v>
      </c>
      <c r="J35" s="38">
        <f t="shared" ca="1" si="1"/>
        <v>0</v>
      </c>
      <c r="K35" s="38">
        <f t="shared" ca="1" si="2"/>
        <v>0</v>
      </c>
      <c r="L35" s="38">
        <f t="shared" ca="1" si="3"/>
        <v>0</v>
      </c>
      <c r="M35" s="38">
        <f t="shared" ca="1" si="4"/>
        <v>0</v>
      </c>
      <c r="N35" s="38">
        <f t="shared" ca="1" si="5"/>
        <v>0</v>
      </c>
      <c r="O35" s="38">
        <f t="shared" ca="1" si="6"/>
        <v>0</v>
      </c>
      <c r="P35" s="38">
        <f t="shared" ca="1" si="7"/>
        <v>0</v>
      </c>
      <c r="Q35" s="38">
        <f t="shared" ca="1" si="8"/>
        <v>0</v>
      </c>
      <c r="R35" s="38">
        <f t="shared" ca="1" si="9"/>
        <v>0</v>
      </c>
      <c r="S35" s="38">
        <f t="shared" ca="1" si="10"/>
        <v>0</v>
      </c>
      <c r="T35" s="38">
        <f t="shared" ca="1" si="11"/>
        <v>0</v>
      </c>
      <c r="U35" s="38">
        <f t="shared" ca="1" si="12"/>
        <v>0</v>
      </c>
    </row>
    <row r="36" spans="2:21" ht="15" customHeight="1" x14ac:dyDescent="0.25">
      <c r="B36" s="34"/>
      <c r="C36" s="34"/>
      <c r="D36" s="35"/>
      <c r="E36" s="36"/>
      <c r="F36" s="35"/>
      <c r="G36" s="37" t="str">
        <f ca="1">IF(OR(F36="",F36&lt;Cover!$C$15,F36&gt;Cover!$C$15+90),"",INT((F36-Cover!$C$15)/7)+1)</f>
        <v/>
      </c>
      <c r="H36" s="34"/>
      <c r="I36" s="38">
        <f t="shared" ca="1" si="0"/>
        <v>0</v>
      </c>
      <c r="J36" s="38">
        <f t="shared" ca="1" si="1"/>
        <v>0</v>
      </c>
      <c r="K36" s="38">
        <f t="shared" ca="1" si="2"/>
        <v>0</v>
      </c>
      <c r="L36" s="38">
        <f t="shared" ca="1" si="3"/>
        <v>0</v>
      </c>
      <c r="M36" s="38">
        <f t="shared" ca="1" si="4"/>
        <v>0</v>
      </c>
      <c r="N36" s="38">
        <f t="shared" ca="1" si="5"/>
        <v>0</v>
      </c>
      <c r="O36" s="38">
        <f t="shared" ca="1" si="6"/>
        <v>0</v>
      </c>
      <c r="P36" s="38">
        <f t="shared" ca="1" si="7"/>
        <v>0</v>
      </c>
      <c r="Q36" s="38">
        <f t="shared" ca="1" si="8"/>
        <v>0</v>
      </c>
      <c r="R36" s="38">
        <f t="shared" ca="1" si="9"/>
        <v>0</v>
      </c>
      <c r="S36" s="38">
        <f t="shared" ca="1" si="10"/>
        <v>0</v>
      </c>
      <c r="T36" s="38">
        <f t="shared" ca="1" si="11"/>
        <v>0</v>
      </c>
      <c r="U36" s="38">
        <f t="shared" ca="1" si="12"/>
        <v>0</v>
      </c>
    </row>
    <row r="37" spans="2:21" ht="15" customHeight="1" x14ac:dyDescent="0.25">
      <c r="B37" s="34"/>
      <c r="C37" s="34"/>
      <c r="D37" s="35"/>
      <c r="E37" s="36"/>
      <c r="F37" s="35"/>
      <c r="G37" s="37" t="str">
        <f ca="1">IF(OR(F37="",F37&lt;Cover!$C$15,F37&gt;Cover!$C$15+90),"",INT((F37-Cover!$C$15)/7)+1)</f>
        <v/>
      </c>
      <c r="H37" s="34"/>
      <c r="I37" s="38">
        <f t="shared" ca="1" si="0"/>
        <v>0</v>
      </c>
      <c r="J37" s="38">
        <f t="shared" ca="1" si="1"/>
        <v>0</v>
      </c>
      <c r="K37" s="38">
        <f t="shared" ca="1" si="2"/>
        <v>0</v>
      </c>
      <c r="L37" s="38">
        <f t="shared" ca="1" si="3"/>
        <v>0</v>
      </c>
      <c r="M37" s="38">
        <f t="shared" ca="1" si="4"/>
        <v>0</v>
      </c>
      <c r="N37" s="38">
        <f t="shared" ca="1" si="5"/>
        <v>0</v>
      </c>
      <c r="O37" s="38">
        <f t="shared" ca="1" si="6"/>
        <v>0</v>
      </c>
      <c r="P37" s="38">
        <f t="shared" ca="1" si="7"/>
        <v>0</v>
      </c>
      <c r="Q37" s="38">
        <f t="shared" ca="1" si="8"/>
        <v>0</v>
      </c>
      <c r="R37" s="38">
        <f t="shared" ca="1" si="9"/>
        <v>0</v>
      </c>
      <c r="S37" s="38">
        <f t="shared" ca="1" si="10"/>
        <v>0</v>
      </c>
      <c r="T37" s="38">
        <f t="shared" ca="1" si="11"/>
        <v>0</v>
      </c>
      <c r="U37" s="38">
        <f t="shared" ca="1" si="12"/>
        <v>0</v>
      </c>
    </row>
    <row r="38" spans="2:21" ht="15" customHeight="1" x14ac:dyDescent="0.25">
      <c r="B38" s="34"/>
      <c r="C38" s="34"/>
      <c r="D38" s="35"/>
      <c r="E38" s="36"/>
      <c r="F38" s="35"/>
      <c r="G38" s="37" t="str">
        <f ca="1">IF(OR(F38="",F38&lt;Cover!$C$15,F38&gt;Cover!$C$15+90),"",INT((F38-Cover!$C$15)/7)+1)</f>
        <v/>
      </c>
      <c r="H38" s="34"/>
      <c r="I38" s="38">
        <f t="shared" ca="1" si="0"/>
        <v>0</v>
      </c>
      <c r="J38" s="38">
        <f t="shared" ca="1" si="1"/>
        <v>0</v>
      </c>
      <c r="K38" s="38">
        <f t="shared" ca="1" si="2"/>
        <v>0</v>
      </c>
      <c r="L38" s="38">
        <f t="shared" ca="1" si="3"/>
        <v>0</v>
      </c>
      <c r="M38" s="38">
        <f t="shared" ca="1" si="4"/>
        <v>0</v>
      </c>
      <c r="N38" s="38">
        <f t="shared" ca="1" si="5"/>
        <v>0</v>
      </c>
      <c r="O38" s="38">
        <f t="shared" ca="1" si="6"/>
        <v>0</v>
      </c>
      <c r="P38" s="38">
        <f t="shared" ca="1" si="7"/>
        <v>0</v>
      </c>
      <c r="Q38" s="38">
        <f t="shared" ca="1" si="8"/>
        <v>0</v>
      </c>
      <c r="R38" s="38">
        <f t="shared" ca="1" si="9"/>
        <v>0</v>
      </c>
      <c r="S38" s="38">
        <f t="shared" ca="1" si="10"/>
        <v>0</v>
      </c>
      <c r="T38" s="38">
        <f t="shared" ca="1" si="11"/>
        <v>0</v>
      </c>
      <c r="U38" s="38">
        <f t="shared" ca="1" si="12"/>
        <v>0</v>
      </c>
    </row>
    <row r="39" spans="2:21" ht="15" customHeight="1" x14ac:dyDescent="0.25">
      <c r="B39" s="34"/>
      <c r="C39" s="34"/>
      <c r="D39" s="35"/>
      <c r="E39" s="36"/>
      <c r="F39" s="35"/>
      <c r="G39" s="37" t="str">
        <f ca="1">IF(OR(F39="",F39&lt;Cover!$C$15,F39&gt;Cover!$C$15+90),"",INT((F39-Cover!$C$15)/7)+1)</f>
        <v/>
      </c>
      <c r="H39" s="34"/>
      <c r="I39" s="38">
        <f t="shared" ca="1" si="0"/>
        <v>0</v>
      </c>
      <c r="J39" s="38">
        <f t="shared" ca="1" si="1"/>
        <v>0</v>
      </c>
      <c r="K39" s="38">
        <f t="shared" ca="1" si="2"/>
        <v>0</v>
      </c>
      <c r="L39" s="38">
        <f t="shared" ca="1" si="3"/>
        <v>0</v>
      </c>
      <c r="M39" s="38">
        <f t="shared" ca="1" si="4"/>
        <v>0</v>
      </c>
      <c r="N39" s="38">
        <f t="shared" ca="1" si="5"/>
        <v>0</v>
      </c>
      <c r="O39" s="38">
        <f t="shared" ca="1" si="6"/>
        <v>0</v>
      </c>
      <c r="P39" s="38">
        <f t="shared" ca="1" si="7"/>
        <v>0</v>
      </c>
      <c r="Q39" s="38">
        <f t="shared" ca="1" si="8"/>
        <v>0</v>
      </c>
      <c r="R39" s="38">
        <f t="shared" ca="1" si="9"/>
        <v>0</v>
      </c>
      <c r="S39" s="38">
        <f t="shared" ca="1" si="10"/>
        <v>0</v>
      </c>
      <c r="T39" s="38">
        <f t="shared" ca="1" si="11"/>
        <v>0</v>
      </c>
      <c r="U39" s="38">
        <f t="shared" ca="1" si="12"/>
        <v>0</v>
      </c>
    </row>
    <row r="40" spans="2:21" ht="15" customHeight="1" x14ac:dyDescent="0.25">
      <c r="B40" s="34"/>
      <c r="C40" s="34"/>
      <c r="D40" s="35"/>
      <c r="E40" s="36"/>
      <c r="F40" s="35"/>
      <c r="G40" s="37" t="str">
        <f ca="1">IF(OR(F40="",F40&lt;Cover!$C$15,F40&gt;Cover!$C$15+90),"",INT((F40-Cover!$C$15)/7)+1)</f>
        <v/>
      </c>
      <c r="H40" s="34"/>
      <c r="I40" s="38">
        <f t="shared" ca="1" si="0"/>
        <v>0</v>
      </c>
      <c r="J40" s="38">
        <f t="shared" ca="1" si="1"/>
        <v>0</v>
      </c>
      <c r="K40" s="38">
        <f t="shared" ca="1" si="2"/>
        <v>0</v>
      </c>
      <c r="L40" s="38">
        <f t="shared" ca="1" si="3"/>
        <v>0</v>
      </c>
      <c r="M40" s="38">
        <f t="shared" ca="1" si="4"/>
        <v>0</v>
      </c>
      <c r="N40" s="38">
        <f t="shared" ca="1" si="5"/>
        <v>0</v>
      </c>
      <c r="O40" s="38">
        <f t="shared" ca="1" si="6"/>
        <v>0</v>
      </c>
      <c r="P40" s="38">
        <f t="shared" ca="1" si="7"/>
        <v>0</v>
      </c>
      <c r="Q40" s="38">
        <f t="shared" ca="1" si="8"/>
        <v>0</v>
      </c>
      <c r="R40" s="38">
        <f t="shared" ca="1" si="9"/>
        <v>0</v>
      </c>
      <c r="S40" s="38">
        <f t="shared" ca="1" si="10"/>
        <v>0</v>
      </c>
      <c r="T40" s="38">
        <f t="shared" ca="1" si="11"/>
        <v>0</v>
      </c>
      <c r="U40" s="38">
        <f t="shared" ca="1" si="12"/>
        <v>0</v>
      </c>
    </row>
    <row r="41" spans="2:21" ht="15" customHeight="1" x14ac:dyDescent="0.25">
      <c r="B41" s="34"/>
      <c r="C41" s="34"/>
      <c r="D41" s="35"/>
      <c r="E41" s="36"/>
      <c r="F41" s="35"/>
      <c r="G41" s="37" t="str">
        <f ca="1">IF(OR(F41="",F41&lt;Cover!$C$15,F41&gt;Cover!$C$15+90),"",INT((F41-Cover!$C$15)/7)+1)</f>
        <v/>
      </c>
      <c r="H41" s="34"/>
      <c r="I41" s="38">
        <f t="shared" ref="I41:I58" ca="1" si="13">IFERROR(IF($G41=1,$E41,0),0)</f>
        <v>0</v>
      </c>
      <c r="J41" s="38">
        <f t="shared" ref="J41:J58" ca="1" si="14">IFERROR(IF($G41=2,$E41,0),0)</f>
        <v>0</v>
      </c>
      <c r="K41" s="38">
        <f t="shared" ref="K41:K58" ca="1" si="15">IFERROR(IF($G41=3,$E41,0),0)</f>
        <v>0</v>
      </c>
      <c r="L41" s="38">
        <f t="shared" ref="L41:L58" ca="1" si="16">IFERROR(IF($G41=4,$E41,0),0)</f>
        <v>0</v>
      </c>
      <c r="M41" s="38">
        <f t="shared" ref="M41:M58" ca="1" si="17">IFERROR(IF($G41=5,$E41,0),0)</f>
        <v>0</v>
      </c>
      <c r="N41" s="38">
        <f t="shared" ref="N41:N58" ca="1" si="18">IFERROR(IF($G41=6,$E41,0),0)</f>
        <v>0</v>
      </c>
      <c r="O41" s="38">
        <f t="shared" ref="O41:O58" ca="1" si="19">IFERROR(IF($G41=7,$E41,0),0)</f>
        <v>0</v>
      </c>
      <c r="P41" s="38">
        <f t="shared" ref="P41:P58" ca="1" si="20">IFERROR(IF($G41=8,$E41,0),0)</f>
        <v>0</v>
      </c>
      <c r="Q41" s="38">
        <f t="shared" ref="Q41:Q58" ca="1" si="21">IFERROR(IF($G41=9,$E41,0),0)</f>
        <v>0</v>
      </c>
      <c r="R41" s="38">
        <f t="shared" ref="R41:R58" ca="1" si="22">IFERROR(IF($G41=10,$E41,0),0)</f>
        <v>0</v>
      </c>
      <c r="S41" s="38">
        <f t="shared" ref="S41:S58" ca="1" si="23">IFERROR(IF($G41=11,$E41,0),0)</f>
        <v>0</v>
      </c>
      <c r="T41" s="38">
        <f t="shared" ref="T41:T58" ca="1" si="24">IFERROR(IF($G41=12,$E41,0),0)</f>
        <v>0</v>
      </c>
      <c r="U41" s="38">
        <f t="shared" ref="U41:U58" ca="1" si="25">IFERROR(IF($G41=13,$E41,0),0)</f>
        <v>0</v>
      </c>
    </row>
    <row r="42" spans="2:21" ht="15" customHeight="1" x14ac:dyDescent="0.25">
      <c r="B42" s="34"/>
      <c r="C42" s="34"/>
      <c r="D42" s="35"/>
      <c r="E42" s="36"/>
      <c r="F42" s="35"/>
      <c r="G42" s="37" t="str">
        <f ca="1">IF(OR(F42="",F42&lt;Cover!$C$15,F42&gt;Cover!$C$15+90),"",INT((F42-Cover!$C$15)/7)+1)</f>
        <v/>
      </c>
      <c r="H42" s="34"/>
      <c r="I42" s="38">
        <f t="shared" ca="1" si="13"/>
        <v>0</v>
      </c>
      <c r="J42" s="38">
        <f t="shared" ca="1" si="14"/>
        <v>0</v>
      </c>
      <c r="K42" s="38">
        <f t="shared" ca="1" si="15"/>
        <v>0</v>
      </c>
      <c r="L42" s="38">
        <f t="shared" ca="1" si="16"/>
        <v>0</v>
      </c>
      <c r="M42" s="38">
        <f t="shared" ca="1" si="17"/>
        <v>0</v>
      </c>
      <c r="N42" s="38">
        <f t="shared" ca="1" si="18"/>
        <v>0</v>
      </c>
      <c r="O42" s="38">
        <f t="shared" ca="1" si="19"/>
        <v>0</v>
      </c>
      <c r="P42" s="38">
        <f t="shared" ca="1" si="20"/>
        <v>0</v>
      </c>
      <c r="Q42" s="38">
        <f t="shared" ca="1" si="21"/>
        <v>0</v>
      </c>
      <c r="R42" s="38">
        <f t="shared" ca="1" si="22"/>
        <v>0</v>
      </c>
      <c r="S42" s="38">
        <f t="shared" ca="1" si="23"/>
        <v>0</v>
      </c>
      <c r="T42" s="38">
        <f t="shared" ca="1" si="24"/>
        <v>0</v>
      </c>
      <c r="U42" s="38">
        <f t="shared" ca="1" si="25"/>
        <v>0</v>
      </c>
    </row>
    <row r="43" spans="2:21" ht="15" customHeight="1" x14ac:dyDescent="0.25">
      <c r="B43" s="34"/>
      <c r="C43" s="34"/>
      <c r="D43" s="35"/>
      <c r="E43" s="36"/>
      <c r="F43" s="35"/>
      <c r="G43" s="37" t="str">
        <f ca="1">IF(OR(F43="",F43&lt;Cover!$C$15,F43&gt;Cover!$C$15+90),"",INT((F43-Cover!$C$15)/7)+1)</f>
        <v/>
      </c>
      <c r="H43" s="34"/>
      <c r="I43" s="38">
        <f t="shared" ca="1" si="13"/>
        <v>0</v>
      </c>
      <c r="J43" s="38">
        <f t="shared" ca="1" si="14"/>
        <v>0</v>
      </c>
      <c r="K43" s="38">
        <f t="shared" ca="1" si="15"/>
        <v>0</v>
      </c>
      <c r="L43" s="38">
        <f t="shared" ca="1" si="16"/>
        <v>0</v>
      </c>
      <c r="M43" s="38">
        <f t="shared" ca="1" si="17"/>
        <v>0</v>
      </c>
      <c r="N43" s="38">
        <f t="shared" ca="1" si="18"/>
        <v>0</v>
      </c>
      <c r="O43" s="38">
        <f t="shared" ca="1" si="19"/>
        <v>0</v>
      </c>
      <c r="P43" s="38">
        <f t="shared" ca="1" si="20"/>
        <v>0</v>
      </c>
      <c r="Q43" s="38">
        <f t="shared" ca="1" si="21"/>
        <v>0</v>
      </c>
      <c r="R43" s="38">
        <f t="shared" ca="1" si="22"/>
        <v>0</v>
      </c>
      <c r="S43" s="38">
        <f t="shared" ca="1" si="23"/>
        <v>0</v>
      </c>
      <c r="T43" s="38">
        <f t="shared" ca="1" si="24"/>
        <v>0</v>
      </c>
      <c r="U43" s="38">
        <f t="shared" ca="1" si="25"/>
        <v>0</v>
      </c>
    </row>
    <row r="44" spans="2:21" ht="15" customHeight="1" x14ac:dyDescent="0.25">
      <c r="B44" s="34"/>
      <c r="C44" s="34"/>
      <c r="D44" s="35"/>
      <c r="E44" s="36"/>
      <c r="F44" s="35"/>
      <c r="G44" s="37" t="str">
        <f ca="1">IF(OR(F44="",F44&lt;Cover!$C$15,F44&gt;Cover!$C$15+90),"",INT((F44-Cover!$C$15)/7)+1)</f>
        <v/>
      </c>
      <c r="H44" s="34"/>
      <c r="I44" s="38">
        <f t="shared" ca="1" si="13"/>
        <v>0</v>
      </c>
      <c r="J44" s="38">
        <f t="shared" ca="1" si="14"/>
        <v>0</v>
      </c>
      <c r="K44" s="38">
        <f t="shared" ca="1" si="15"/>
        <v>0</v>
      </c>
      <c r="L44" s="38">
        <f t="shared" ca="1" si="16"/>
        <v>0</v>
      </c>
      <c r="M44" s="38">
        <f t="shared" ca="1" si="17"/>
        <v>0</v>
      </c>
      <c r="N44" s="38">
        <f t="shared" ca="1" si="18"/>
        <v>0</v>
      </c>
      <c r="O44" s="38">
        <f t="shared" ca="1" si="19"/>
        <v>0</v>
      </c>
      <c r="P44" s="38">
        <f t="shared" ca="1" si="20"/>
        <v>0</v>
      </c>
      <c r="Q44" s="38">
        <f t="shared" ca="1" si="21"/>
        <v>0</v>
      </c>
      <c r="R44" s="38">
        <f t="shared" ca="1" si="22"/>
        <v>0</v>
      </c>
      <c r="S44" s="38">
        <f t="shared" ca="1" si="23"/>
        <v>0</v>
      </c>
      <c r="T44" s="38">
        <f t="shared" ca="1" si="24"/>
        <v>0</v>
      </c>
      <c r="U44" s="38">
        <f t="shared" ca="1" si="25"/>
        <v>0</v>
      </c>
    </row>
    <row r="45" spans="2:21" ht="15" customHeight="1" x14ac:dyDescent="0.25">
      <c r="B45" s="34"/>
      <c r="C45" s="34"/>
      <c r="D45" s="35"/>
      <c r="E45" s="36"/>
      <c r="F45" s="35"/>
      <c r="G45" s="37" t="str">
        <f ca="1">IF(OR(F45="",F45&lt;Cover!$C$15,F45&gt;Cover!$C$15+90),"",INT((F45-Cover!$C$15)/7)+1)</f>
        <v/>
      </c>
      <c r="H45" s="34"/>
      <c r="I45" s="38">
        <f t="shared" ca="1" si="13"/>
        <v>0</v>
      </c>
      <c r="J45" s="38">
        <f t="shared" ca="1" si="14"/>
        <v>0</v>
      </c>
      <c r="K45" s="38">
        <f t="shared" ca="1" si="15"/>
        <v>0</v>
      </c>
      <c r="L45" s="38">
        <f t="shared" ca="1" si="16"/>
        <v>0</v>
      </c>
      <c r="M45" s="38">
        <f t="shared" ca="1" si="17"/>
        <v>0</v>
      </c>
      <c r="N45" s="38">
        <f t="shared" ca="1" si="18"/>
        <v>0</v>
      </c>
      <c r="O45" s="38">
        <f t="shared" ca="1" si="19"/>
        <v>0</v>
      </c>
      <c r="P45" s="38">
        <f t="shared" ca="1" si="20"/>
        <v>0</v>
      </c>
      <c r="Q45" s="38">
        <f t="shared" ca="1" si="21"/>
        <v>0</v>
      </c>
      <c r="R45" s="38">
        <f t="shared" ca="1" si="22"/>
        <v>0</v>
      </c>
      <c r="S45" s="38">
        <f t="shared" ca="1" si="23"/>
        <v>0</v>
      </c>
      <c r="T45" s="38">
        <f t="shared" ca="1" si="24"/>
        <v>0</v>
      </c>
      <c r="U45" s="38">
        <f t="shared" ca="1" si="25"/>
        <v>0</v>
      </c>
    </row>
    <row r="46" spans="2:21" ht="15" customHeight="1" x14ac:dyDescent="0.25">
      <c r="B46" s="34"/>
      <c r="C46" s="34"/>
      <c r="D46" s="35"/>
      <c r="E46" s="36"/>
      <c r="F46" s="35"/>
      <c r="G46" s="37" t="str">
        <f ca="1">IF(OR(F46="",F46&lt;Cover!$C$15,F46&gt;Cover!$C$15+90),"",INT((F46-Cover!$C$15)/7)+1)</f>
        <v/>
      </c>
      <c r="H46" s="34"/>
      <c r="I46" s="38">
        <f t="shared" ca="1" si="13"/>
        <v>0</v>
      </c>
      <c r="J46" s="38">
        <f t="shared" ca="1" si="14"/>
        <v>0</v>
      </c>
      <c r="K46" s="38">
        <f t="shared" ca="1" si="15"/>
        <v>0</v>
      </c>
      <c r="L46" s="38">
        <f t="shared" ca="1" si="16"/>
        <v>0</v>
      </c>
      <c r="M46" s="38">
        <f t="shared" ca="1" si="17"/>
        <v>0</v>
      </c>
      <c r="N46" s="38">
        <f t="shared" ca="1" si="18"/>
        <v>0</v>
      </c>
      <c r="O46" s="38">
        <f t="shared" ca="1" si="19"/>
        <v>0</v>
      </c>
      <c r="P46" s="38">
        <f t="shared" ca="1" si="20"/>
        <v>0</v>
      </c>
      <c r="Q46" s="38">
        <f t="shared" ca="1" si="21"/>
        <v>0</v>
      </c>
      <c r="R46" s="38">
        <f t="shared" ca="1" si="22"/>
        <v>0</v>
      </c>
      <c r="S46" s="38">
        <f t="shared" ca="1" si="23"/>
        <v>0</v>
      </c>
      <c r="T46" s="38">
        <f t="shared" ca="1" si="24"/>
        <v>0</v>
      </c>
      <c r="U46" s="38">
        <f t="shared" ca="1" si="25"/>
        <v>0</v>
      </c>
    </row>
    <row r="47" spans="2:21" ht="15" customHeight="1" x14ac:dyDescent="0.25">
      <c r="B47" s="34"/>
      <c r="C47" s="34"/>
      <c r="D47" s="35"/>
      <c r="E47" s="36"/>
      <c r="F47" s="35"/>
      <c r="G47" s="37" t="str">
        <f ca="1">IF(OR(F47="",F47&lt;Cover!$C$15,F47&gt;Cover!$C$15+90),"",INT((F47-Cover!$C$15)/7)+1)</f>
        <v/>
      </c>
      <c r="H47" s="34"/>
      <c r="I47" s="38">
        <f t="shared" ca="1" si="13"/>
        <v>0</v>
      </c>
      <c r="J47" s="38">
        <f t="shared" ca="1" si="14"/>
        <v>0</v>
      </c>
      <c r="K47" s="38">
        <f t="shared" ca="1" si="15"/>
        <v>0</v>
      </c>
      <c r="L47" s="38">
        <f t="shared" ca="1" si="16"/>
        <v>0</v>
      </c>
      <c r="M47" s="38">
        <f t="shared" ca="1" si="17"/>
        <v>0</v>
      </c>
      <c r="N47" s="38">
        <f t="shared" ca="1" si="18"/>
        <v>0</v>
      </c>
      <c r="O47" s="38">
        <f t="shared" ca="1" si="19"/>
        <v>0</v>
      </c>
      <c r="P47" s="38">
        <f t="shared" ca="1" si="20"/>
        <v>0</v>
      </c>
      <c r="Q47" s="38">
        <f t="shared" ca="1" si="21"/>
        <v>0</v>
      </c>
      <c r="R47" s="38">
        <f t="shared" ca="1" si="22"/>
        <v>0</v>
      </c>
      <c r="S47" s="38">
        <f t="shared" ca="1" si="23"/>
        <v>0</v>
      </c>
      <c r="T47" s="38">
        <f t="shared" ca="1" si="24"/>
        <v>0</v>
      </c>
      <c r="U47" s="38">
        <f t="shared" ca="1" si="25"/>
        <v>0</v>
      </c>
    </row>
    <row r="48" spans="2:21" ht="15" customHeight="1" x14ac:dyDescent="0.25">
      <c r="B48" s="34"/>
      <c r="C48" s="34"/>
      <c r="D48" s="35"/>
      <c r="E48" s="36"/>
      <c r="F48" s="35"/>
      <c r="G48" s="37" t="str">
        <f ca="1">IF(OR(F48="",F48&lt;Cover!$C$15,F48&gt;Cover!$C$15+90),"",INT((F48-Cover!$C$15)/7)+1)</f>
        <v/>
      </c>
      <c r="H48" s="34"/>
      <c r="I48" s="38">
        <f t="shared" ca="1" si="13"/>
        <v>0</v>
      </c>
      <c r="J48" s="38">
        <f t="shared" ca="1" si="14"/>
        <v>0</v>
      </c>
      <c r="K48" s="38">
        <f t="shared" ca="1" si="15"/>
        <v>0</v>
      </c>
      <c r="L48" s="38">
        <f t="shared" ca="1" si="16"/>
        <v>0</v>
      </c>
      <c r="M48" s="38">
        <f t="shared" ca="1" si="17"/>
        <v>0</v>
      </c>
      <c r="N48" s="38">
        <f t="shared" ca="1" si="18"/>
        <v>0</v>
      </c>
      <c r="O48" s="38">
        <f t="shared" ca="1" si="19"/>
        <v>0</v>
      </c>
      <c r="P48" s="38">
        <f t="shared" ca="1" si="20"/>
        <v>0</v>
      </c>
      <c r="Q48" s="38">
        <f t="shared" ca="1" si="21"/>
        <v>0</v>
      </c>
      <c r="R48" s="38">
        <f t="shared" ca="1" si="22"/>
        <v>0</v>
      </c>
      <c r="S48" s="38">
        <f t="shared" ca="1" si="23"/>
        <v>0</v>
      </c>
      <c r="T48" s="38">
        <f t="shared" ca="1" si="24"/>
        <v>0</v>
      </c>
      <c r="U48" s="38">
        <f t="shared" ca="1" si="25"/>
        <v>0</v>
      </c>
    </row>
    <row r="49" spans="2:21" ht="15" customHeight="1" x14ac:dyDescent="0.25">
      <c r="B49" s="34"/>
      <c r="C49" s="34"/>
      <c r="D49" s="35"/>
      <c r="E49" s="36"/>
      <c r="F49" s="35"/>
      <c r="G49" s="37" t="str">
        <f ca="1">IF(OR(F49="",F49&lt;Cover!$C$15,F49&gt;Cover!$C$15+90),"",INT((F49-Cover!$C$15)/7)+1)</f>
        <v/>
      </c>
      <c r="H49" s="34"/>
      <c r="I49" s="38">
        <f t="shared" ca="1" si="13"/>
        <v>0</v>
      </c>
      <c r="J49" s="38">
        <f t="shared" ca="1" si="14"/>
        <v>0</v>
      </c>
      <c r="K49" s="38">
        <f t="shared" ca="1" si="15"/>
        <v>0</v>
      </c>
      <c r="L49" s="38">
        <f t="shared" ca="1" si="16"/>
        <v>0</v>
      </c>
      <c r="M49" s="38">
        <f t="shared" ca="1" si="17"/>
        <v>0</v>
      </c>
      <c r="N49" s="38">
        <f t="shared" ca="1" si="18"/>
        <v>0</v>
      </c>
      <c r="O49" s="38">
        <f t="shared" ca="1" si="19"/>
        <v>0</v>
      </c>
      <c r="P49" s="38">
        <f t="shared" ca="1" si="20"/>
        <v>0</v>
      </c>
      <c r="Q49" s="38">
        <f t="shared" ca="1" si="21"/>
        <v>0</v>
      </c>
      <c r="R49" s="38">
        <f t="shared" ca="1" si="22"/>
        <v>0</v>
      </c>
      <c r="S49" s="38">
        <f t="shared" ca="1" si="23"/>
        <v>0</v>
      </c>
      <c r="T49" s="38">
        <f t="shared" ca="1" si="24"/>
        <v>0</v>
      </c>
      <c r="U49" s="38">
        <f t="shared" ca="1" si="25"/>
        <v>0</v>
      </c>
    </row>
    <row r="50" spans="2:21" ht="15" customHeight="1" x14ac:dyDescent="0.25">
      <c r="B50" s="34"/>
      <c r="C50" s="34"/>
      <c r="D50" s="35"/>
      <c r="E50" s="36"/>
      <c r="F50" s="35"/>
      <c r="G50" s="37" t="str">
        <f ca="1">IF(OR(F50="",F50&lt;Cover!$C$15,F50&gt;Cover!$C$15+90),"",INT((F50-Cover!$C$15)/7)+1)</f>
        <v/>
      </c>
      <c r="H50" s="34"/>
      <c r="I50" s="38">
        <f t="shared" ca="1" si="13"/>
        <v>0</v>
      </c>
      <c r="J50" s="38">
        <f t="shared" ca="1" si="14"/>
        <v>0</v>
      </c>
      <c r="K50" s="38">
        <f t="shared" ca="1" si="15"/>
        <v>0</v>
      </c>
      <c r="L50" s="38">
        <f t="shared" ca="1" si="16"/>
        <v>0</v>
      </c>
      <c r="M50" s="38">
        <f t="shared" ca="1" si="17"/>
        <v>0</v>
      </c>
      <c r="N50" s="38">
        <f t="shared" ca="1" si="18"/>
        <v>0</v>
      </c>
      <c r="O50" s="38">
        <f t="shared" ca="1" si="19"/>
        <v>0</v>
      </c>
      <c r="P50" s="38">
        <f t="shared" ca="1" si="20"/>
        <v>0</v>
      </c>
      <c r="Q50" s="38">
        <f t="shared" ca="1" si="21"/>
        <v>0</v>
      </c>
      <c r="R50" s="38">
        <f t="shared" ca="1" si="22"/>
        <v>0</v>
      </c>
      <c r="S50" s="38">
        <f t="shared" ca="1" si="23"/>
        <v>0</v>
      </c>
      <c r="T50" s="38">
        <f t="shared" ca="1" si="24"/>
        <v>0</v>
      </c>
      <c r="U50" s="38">
        <f t="shared" ca="1" si="25"/>
        <v>0</v>
      </c>
    </row>
    <row r="51" spans="2:21" ht="15" customHeight="1" x14ac:dyDescent="0.25">
      <c r="B51" s="34"/>
      <c r="C51" s="34"/>
      <c r="D51" s="35"/>
      <c r="E51" s="36"/>
      <c r="F51" s="35"/>
      <c r="G51" s="37" t="str">
        <f ca="1">IF(OR(F51="",F51&lt;Cover!$C$15,F51&gt;Cover!$C$15+90),"",INT((F51-Cover!$C$15)/7)+1)</f>
        <v/>
      </c>
      <c r="H51" s="34"/>
      <c r="I51" s="38">
        <f t="shared" ca="1" si="13"/>
        <v>0</v>
      </c>
      <c r="J51" s="38">
        <f t="shared" ca="1" si="14"/>
        <v>0</v>
      </c>
      <c r="K51" s="38">
        <f t="shared" ca="1" si="15"/>
        <v>0</v>
      </c>
      <c r="L51" s="38">
        <f t="shared" ca="1" si="16"/>
        <v>0</v>
      </c>
      <c r="M51" s="38">
        <f t="shared" ca="1" si="17"/>
        <v>0</v>
      </c>
      <c r="N51" s="38">
        <f t="shared" ca="1" si="18"/>
        <v>0</v>
      </c>
      <c r="O51" s="38">
        <f t="shared" ca="1" si="19"/>
        <v>0</v>
      </c>
      <c r="P51" s="38">
        <f t="shared" ca="1" si="20"/>
        <v>0</v>
      </c>
      <c r="Q51" s="38">
        <f t="shared" ca="1" si="21"/>
        <v>0</v>
      </c>
      <c r="R51" s="38">
        <f t="shared" ca="1" si="22"/>
        <v>0</v>
      </c>
      <c r="S51" s="38">
        <f t="shared" ca="1" si="23"/>
        <v>0</v>
      </c>
      <c r="T51" s="38">
        <f t="shared" ca="1" si="24"/>
        <v>0</v>
      </c>
      <c r="U51" s="38">
        <f t="shared" ca="1" si="25"/>
        <v>0</v>
      </c>
    </row>
    <row r="52" spans="2:21" ht="15" customHeight="1" x14ac:dyDescent="0.25">
      <c r="B52" s="34"/>
      <c r="C52" s="34"/>
      <c r="D52" s="35"/>
      <c r="E52" s="36"/>
      <c r="F52" s="35"/>
      <c r="G52" s="37" t="str">
        <f ca="1">IF(OR(F52="",F52&lt;Cover!$C$15,F52&gt;Cover!$C$15+90),"",INT((F52-Cover!$C$15)/7)+1)</f>
        <v/>
      </c>
      <c r="H52" s="34"/>
      <c r="I52" s="38">
        <f t="shared" ca="1" si="13"/>
        <v>0</v>
      </c>
      <c r="J52" s="38">
        <f t="shared" ca="1" si="14"/>
        <v>0</v>
      </c>
      <c r="K52" s="38">
        <f t="shared" ca="1" si="15"/>
        <v>0</v>
      </c>
      <c r="L52" s="38">
        <f t="shared" ca="1" si="16"/>
        <v>0</v>
      </c>
      <c r="M52" s="38">
        <f t="shared" ca="1" si="17"/>
        <v>0</v>
      </c>
      <c r="N52" s="38">
        <f t="shared" ca="1" si="18"/>
        <v>0</v>
      </c>
      <c r="O52" s="38">
        <f t="shared" ca="1" si="19"/>
        <v>0</v>
      </c>
      <c r="P52" s="38">
        <f t="shared" ca="1" si="20"/>
        <v>0</v>
      </c>
      <c r="Q52" s="38">
        <f t="shared" ca="1" si="21"/>
        <v>0</v>
      </c>
      <c r="R52" s="38">
        <f t="shared" ca="1" si="22"/>
        <v>0</v>
      </c>
      <c r="S52" s="38">
        <f t="shared" ca="1" si="23"/>
        <v>0</v>
      </c>
      <c r="T52" s="38">
        <f t="shared" ca="1" si="24"/>
        <v>0</v>
      </c>
      <c r="U52" s="38">
        <f t="shared" ca="1" si="25"/>
        <v>0</v>
      </c>
    </row>
    <row r="53" spans="2:21" ht="15" customHeight="1" x14ac:dyDescent="0.25">
      <c r="B53" s="34"/>
      <c r="C53" s="34"/>
      <c r="D53" s="35"/>
      <c r="E53" s="36"/>
      <c r="F53" s="35"/>
      <c r="G53" s="37" t="str">
        <f ca="1">IF(OR(F53="",F53&lt;Cover!$C$15,F53&gt;Cover!$C$15+90),"",INT((F53-Cover!$C$15)/7)+1)</f>
        <v/>
      </c>
      <c r="H53" s="34"/>
      <c r="I53" s="38">
        <f t="shared" ca="1" si="13"/>
        <v>0</v>
      </c>
      <c r="J53" s="38">
        <f t="shared" ca="1" si="14"/>
        <v>0</v>
      </c>
      <c r="K53" s="38">
        <f t="shared" ca="1" si="15"/>
        <v>0</v>
      </c>
      <c r="L53" s="38">
        <f t="shared" ca="1" si="16"/>
        <v>0</v>
      </c>
      <c r="M53" s="38">
        <f t="shared" ca="1" si="17"/>
        <v>0</v>
      </c>
      <c r="N53" s="38">
        <f t="shared" ca="1" si="18"/>
        <v>0</v>
      </c>
      <c r="O53" s="38">
        <f t="shared" ca="1" si="19"/>
        <v>0</v>
      </c>
      <c r="P53" s="38">
        <f t="shared" ca="1" si="20"/>
        <v>0</v>
      </c>
      <c r="Q53" s="38">
        <f t="shared" ca="1" si="21"/>
        <v>0</v>
      </c>
      <c r="R53" s="38">
        <f t="shared" ca="1" si="22"/>
        <v>0</v>
      </c>
      <c r="S53" s="38">
        <f t="shared" ca="1" si="23"/>
        <v>0</v>
      </c>
      <c r="T53" s="38">
        <f t="shared" ca="1" si="24"/>
        <v>0</v>
      </c>
      <c r="U53" s="38">
        <f t="shared" ca="1" si="25"/>
        <v>0</v>
      </c>
    </row>
    <row r="54" spans="2:21" ht="15" customHeight="1" x14ac:dyDescent="0.25">
      <c r="B54" s="34"/>
      <c r="C54" s="34"/>
      <c r="D54" s="35"/>
      <c r="E54" s="36"/>
      <c r="F54" s="35"/>
      <c r="G54" s="37" t="str">
        <f ca="1">IF(OR(F54="",F54&lt;Cover!$C$15,F54&gt;Cover!$C$15+90),"",INT((F54-Cover!$C$15)/7)+1)</f>
        <v/>
      </c>
      <c r="H54" s="34"/>
      <c r="I54" s="38">
        <f t="shared" ca="1" si="13"/>
        <v>0</v>
      </c>
      <c r="J54" s="38">
        <f t="shared" ca="1" si="14"/>
        <v>0</v>
      </c>
      <c r="K54" s="38">
        <f t="shared" ca="1" si="15"/>
        <v>0</v>
      </c>
      <c r="L54" s="38">
        <f t="shared" ca="1" si="16"/>
        <v>0</v>
      </c>
      <c r="M54" s="38">
        <f t="shared" ca="1" si="17"/>
        <v>0</v>
      </c>
      <c r="N54" s="38">
        <f t="shared" ca="1" si="18"/>
        <v>0</v>
      </c>
      <c r="O54" s="38">
        <f t="shared" ca="1" si="19"/>
        <v>0</v>
      </c>
      <c r="P54" s="38">
        <f t="shared" ca="1" si="20"/>
        <v>0</v>
      </c>
      <c r="Q54" s="38">
        <f t="shared" ca="1" si="21"/>
        <v>0</v>
      </c>
      <c r="R54" s="38">
        <f t="shared" ca="1" si="22"/>
        <v>0</v>
      </c>
      <c r="S54" s="38">
        <f t="shared" ca="1" si="23"/>
        <v>0</v>
      </c>
      <c r="T54" s="38">
        <f t="shared" ca="1" si="24"/>
        <v>0</v>
      </c>
      <c r="U54" s="38">
        <f t="shared" ca="1" si="25"/>
        <v>0</v>
      </c>
    </row>
    <row r="55" spans="2:21" ht="15" customHeight="1" x14ac:dyDescent="0.25">
      <c r="B55" s="34"/>
      <c r="C55" s="34"/>
      <c r="D55" s="35"/>
      <c r="E55" s="36"/>
      <c r="F55" s="35"/>
      <c r="G55" s="37" t="str">
        <f ca="1">IF(OR(F55="",F55&lt;Cover!$C$15,F55&gt;Cover!$C$15+90),"",INT((F55-Cover!$C$15)/7)+1)</f>
        <v/>
      </c>
      <c r="H55" s="34"/>
      <c r="I55" s="38">
        <f t="shared" ca="1" si="13"/>
        <v>0</v>
      </c>
      <c r="J55" s="38">
        <f t="shared" ca="1" si="14"/>
        <v>0</v>
      </c>
      <c r="K55" s="38">
        <f t="shared" ca="1" si="15"/>
        <v>0</v>
      </c>
      <c r="L55" s="38">
        <f t="shared" ca="1" si="16"/>
        <v>0</v>
      </c>
      <c r="M55" s="38">
        <f t="shared" ca="1" si="17"/>
        <v>0</v>
      </c>
      <c r="N55" s="38">
        <f t="shared" ca="1" si="18"/>
        <v>0</v>
      </c>
      <c r="O55" s="38">
        <f t="shared" ca="1" si="19"/>
        <v>0</v>
      </c>
      <c r="P55" s="38">
        <f t="shared" ca="1" si="20"/>
        <v>0</v>
      </c>
      <c r="Q55" s="38">
        <f t="shared" ca="1" si="21"/>
        <v>0</v>
      </c>
      <c r="R55" s="38">
        <f t="shared" ca="1" si="22"/>
        <v>0</v>
      </c>
      <c r="S55" s="38">
        <f t="shared" ca="1" si="23"/>
        <v>0</v>
      </c>
      <c r="T55" s="38">
        <f t="shared" ca="1" si="24"/>
        <v>0</v>
      </c>
      <c r="U55" s="38">
        <f t="shared" ca="1" si="25"/>
        <v>0</v>
      </c>
    </row>
    <row r="56" spans="2:21" ht="15" customHeight="1" x14ac:dyDescent="0.25">
      <c r="B56" s="34"/>
      <c r="C56" s="34"/>
      <c r="D56" s="35"/>
      <c r="E56" s="36"/>
      <c r="F56" s="35"/>
      <c r="G56" s="37" t="str">
        <f ca="1">IF(OR(F56="",F56&lt;Cover!$C$15,F56&gt;Cover!$C$15+90),"",INT((F56-Cover!$C$15)/7)+1)</f>
        <v/>
      </c>
      <c r="H56" s="34"/>
      <c r="I56" s="38">
        <f t="shared" ca="1" si="13"/>
        <v>0</v>
      </c>
      <c r="J56" s="38">
        <f t="shared" ca="1" si="14"/>
        <v>0</v>
      </c>
      <c r="K56" s="38">
        <f t="shared" ca="1" si="15"/>
        <v>0</v>
      </c>
      <c r="L56" s="38">
        <f t="shared" ca="1" si="16"/>
        <v>0</v>
      </c>
      <c r="M56" s="38">
        <f t="shared" ca="1" si="17"/>
        <v>0</v>
      </c>
      <c r="N56" s="38">
        <f t="shared" ca="1" si="18"/>
        <v>0</v>
      </c>
      <c r="O56" s="38">
        <f t="shared" ca="1" si="19"/>
        <v>0</v>
      </c>
      <c r="P56" s="38">
        <f t="shared" ca="1" si="20"/>
        <v>0</v>
      </c>
      <c r="Q56" s="38">
        <f t="shared" ca="1" si="21"/>
        <v>0</v>
      </c>
      <c r="R56" s="38">
        <f t="shared" ca="1" si="22"/>
        <v>0</v>
      </c>
      <c r="S56" s="38">
        <f t="shared" ca="1" si="23"/>
        <v>0</v>
      </c>
      <c r="T56" s="38">
        <f t="shared" ca="1" si="24"/>
        <v>0</v>
      </c>
      <c r="U56" s="38">
        <f t="shared" ca="1" si="25"/>
        <v>0</v>
      </c>
    </row>
    <row r="57" spans="2:21" ht="15" customHeight="1" x14ac:dyDescent="0.25">
      <c r="B57" s="34"/>
      <c r="C57" s="34"/>
      <c r="D57" s="35"/>
      <c r="E57" s="36"/>
      <c r="F57" s="35"/>
      <c r="G57" s="37" t="str">
        <f ca="1">IF(OR(F57="",F57&lt;Cover!$C$15,F57&gt;Cover!$C$15+90),"",INT((F57-Cover!$C$15)/7)+1)</f>
        <v/>
      </c>
      <c r="H57" s="34"/>
      <c r="I57" s="38">
        <f t="shared" ca="1" si="13"/>
        <v>0</v>
      </c>
      <c r="J57" s="38">
        <f t="shared" ca="1" si="14"/>
        <v>0</v>
      </c>
      <c r="K57" s="38">
        <f t="shared" ca="1" si="15"/>
        <v>0</v>
      </c>
      <c r="L57" s="38">
        <f t="shared" ca="1" si="16"/>
        <v>0</v>
      </c>
      <c r="M57" s="38">
        <f t="shared" ca="1" si="17"/>
        <v>0</v>
      </c>
      <c r="N57" s="38">
        <f t="shared" ca="1" si="18"/>
        <v>0</v>
      </c>
      <c r="O57" s="38">
        <f t="shared" ca="1" si="19"/>
        <v>0</v>
      </c>
      <c r="P57" s="38">
        <f t="shared" ca="1" si="20"/>
        <v>0</v>
      </c>
      <c r="Q57" s="38">
        <f t="shared" ca="1" si="21"/>
        <v>0</v>
      </c>
      <c r="R57" s="38">
        <f t="shared" ca="1" si="22"/>
        <v>0</v>
      </c>
      <c r="S57" s="38">
        <f t="shared" ca="1" si="23"/>
        <v>0</v>
      </c>
      <c r="T57" s="38">
        <f t="shared" ca="1" si="24"/>
        <v>0</v>
      </c>
      <c r="U57" s="38">
        <f t="shared" ca="1" si="25"/>
        <v>0</v>
      </c>
    </row>
    <row r="58" spans="2:21" ht="15" customHeight="1" x14ac:dyDescent="0.25">
      <c r="B58" s="34"/>
      <c r="C58" s="34"/>
      <c r="D58" s="35"/>
      <c r="E58" s="36"/>
      <c r="F58" s="35"/>
      <c r="G58" s="37" t="str">
        <f ca="1">IF(OR(F58="",F58&lt;Cover!$C$15,F58&gt;Cover!$C$15+90),"",INT((F58-Cover!$C$15)/7)+1)</f>
        <v/>
      </c>
      <c r="H58" s="34"/>
      <c r="I58" s="38">
        <f t="shared" ca="1" si="13"/>
        <v>0</v>
      </c>
      <c r="J58" s="38">
        <f t="shared" ca="1" si="14"/>
        <v>0</v>
      </c>
      <c r="K58" s="38">
        <f t="shared" ca="1" si="15"/>
        <v>0</v>
      </c>
      <c r="L58" s="38">
        <f t="shared" ca="1" si="16"/>
        <v>0</v>
      </c>
      <c r="M58" s="38">
        <f t="shared" ca="1" si="17"/>
        <v>0</v>
      </c>
      <c r="N58" s="38">
        <f t="shared" ca="1" si="18"/>
        <v>0</v>
      </c>
      <c r="O58" s="38">
        <f t="shared" ca="1" si="19"/>
        <v>0</v>
      </c>
      <c r="P58" s="38">
        <f t="shared" ca="1" si="20"/>
        <v>0</v>
      </c>
      <c r="Q58" s="38">
        <f t="shared" ca="1" si="21"/>
        <v>0</v>
      </c>
      <c r="R58" s="38">
        <f t="shared" ca="1" si="22"/>
        <v>0</v>
      </c>
      <c r="S58" s="38">
        <f t="shared" ca="1" si="23"/>
        <v>0</v>
      </c>
      <c r="T58" s="38">
        <f t="shared" ca="1" si="24"/>
        <v>0</v>
      </c>
      <c r="U58" s="38">
        <f t="shared" ca="1" si="25"/>
        <v>0</v>
      </c>
    </row>
    <row r="59" spans="2:21" ht="15" customHeight="1" x14ac:dyDescent="0.25">
      <c r="B59" s="48" t="s">
        <v>90</v>
      </c>
      <c r="C59" s="48"/>
      <c r="D59" s="48"/>
      <c r="E59" s="48"/>
      <c r="F59" s="48"/>
      <c r="G59" s="48"/>
      <c r="H59" s="48"/>
      <c r="I59" s="39">
        <f t="shared" ref="I59:U59" ca="1" si="26">SUM(I9:I58)</f>
        <v>0</v>
      </c>
      <c r="J59" s="39">
        <f t="shared" ca="1" si="26"/>
        <v>0</v>
      </c>
      <c r="K59" s="39">
        <f t="shared" ca="1" si="26"/>
        <v>0</v>
      </c>
      <c r="L59" s="39">
        <f t="shared" ca="1" si="26"/>
        <v>0</v>
      </c>
      <c r="M59" s="39">
        <f t="shared" ca="1" si="26"/>
        <v>0</v>
      </c>
      <c r="N59" s="39">
        <f t="shared" ca="1" si="26"/>
        <v>0</v>
      </c>
      <c r="O59" s="39">
        <f t="shared" ca="1" si="26"/>
        <v>0</v>
      </c>
      <c r="P59" s="39">
        <f t="shared" ca="1" si="26"/>
        <v>0</v>
      </c>
      <c r="Q59" s="39">
        <f t="shared" ca="1" si="26"/>
        <v>0</v>
      </c>
      <c r="R59" s="39">
        <f t="shared" ca="1" si="26"/>
        <v>0</v>
      </c>
      <c r="S59" s="39">
        <f t="shared" ca="1" si="26"/>
        <v>0</v>
      </c>
      <c r="T59" s="39">
        <f t="shared" ca="1" si="26"/>
        <v>0</v>
      </c>
      <c r="U59" s="39">
        <f t="shared" ca="1" si="26"/>
        <v>0</v>
      </c>
    </row>
    <row r="61" spans="2:21" ht="15" customHeight="1" x14ac:dyDescent="0.25">
      <c r="B61" s="46" t="s">
        <v>91</v>
      </c>
      <c r="C61" s="46"/>
      <c r="D61" s="46"/>
      <c r="E61" s="40">
        <f ca="1">SUMPRODUCT((G9:G58="")*E9:E58)</f>
        <v>0</v>
      </c>
      <c r="F61" s="47" t="s">
        <v>92</v>
      </c>
      <c r="G61" s="47"/>
      <c r="H61" s="47"/>
    </row>
  </sheetData>
  <mergeCells count="11">
    <mergeCell ref="B59:H59"/>
    <mergeCell ref="B61:D61"/>
    <mergeCell ref="F61:H61"/>
    <mergeCell ref="B5:R5"/>
    <mergeCell ref="B7:B8"/>
    <mergeCell ref="C7:C8"/>
    <mergeCell ref="D7:D8"/>
    <mergeCell ref="E7:E8"/>
    <mergeCell ref="F7:F8"/>
    <mergeCell ref="G7:G8"/>
    <mergeCell ref="H7:H8"/>
  </mergeCells>
  <pageMargins left="0.4" right="0.4" top="0.5" bottom="0.5" header="0.511811023622047" footer="0.511811023622047"/>
  <pageSetup paperSize="9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79A9C"/>
    <pageSetUpPr fitToPage="1"/>
  </sheetPr>
  <dimension ref="A1:Y61"/>
  <sheetViews>
    <sheetView showGridLines="0" zoomScaleNormal="100" workbookViewId="0">
      <pane xSplit="8" ySplit="8" topLeftCell="I9" activePane="bottomRight" state="frozen"/>
      <selection pane="topRight" activeCell="I1" sqref="I1"/>
      <selection pane="bottomLeft" activeCell="A9" sqref="A9"/>
      <selection pane="bottomRight"/>
    </sheetView>
  </sheetViews>
  <sheetFormatPr defaultColWidth="8.7109375" defaultRowHeight="15" x14ac:dyDescent="0.25"/>
  <cols>
    <col min="1" max="1" width="2" customWidth="1"/>
    <col min="2" max="2" width="24" customWidth="1"/>
    <col min="3" max="3" width="14" customWidth="1"/>
    <col min="4" max="4" width="13" customWidth="1"/>
    <col min="5" max="5" width="12" customWidth="1"/>
    <col min="6" max="6" width="17" customWidth="1"/>
    <col min="7" max="7" width="11" customWidth="1"/>
    <col min="8" max="8" width="24" customWidth="1"/>
    <col min="9" max="21" width="11" customWidth="1"/>
  </cols>
  <sheetData>
    <row r="1" spans="1:25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6">
      <c r="B2" s="20" t="s">
        <v>93</v>
      </c>
    </row>
    <row r="3" spans="1:25" ht="15.75" customHeight="1" x14ac:dyDescent="0.25">
      <c r="B3" s="21" t="s">
        <v>94</v>
      </c>
    </row>
    <row r="5" spans="1:25" ht="27.75" customHeight="1" x14ac:dyDescent="0.25">
      <c r="B5" s="50" t="s">
        <v>95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7" spans="1:25" ht="15" customHeight="1" x14ac:dyDescent="0.25">
      <c r="B7" s="51" t="s">
        <v>96</v>
      </c>
      <c r="C7" s="51" t="s">
        <v>97</v>
      </c>
      <c r="D7" s="51" t="s">
        <v>98</v>
      </c>
      <c r="E7" s="51" t="s">
        <v>86</v>
      </c>
      <c r="F7" s="51" t="s">
        <v>99</v>
      </c>
      <c r="G7" s="51" t="s">
        <v>88</v>
      </c>
      <c r="H7" s="51" t="s">
        <v>89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</row>
    <row r="8" spans="1:25" ht="15" customHeight="1" x14ac:dyDescent="0.25">
      <c r="B8" s="51"/>
      <c r="C8" s="51"/>
      <c r="D8" s="51"/>
      <c r="E8" s="51"/>
      <c r="F8" s="51"/>
      <c r="G8" s="51"/>
      <c r="H8" s="51"/>
      <c r="I8" s="24">
        <f ca="1">Cover!$C$15+0</f>
        <v>46132</v>
      </c>
      <c r="J8" s="24">
        <f ca="1">Cover!$C$15+7</f>
        <v>46139</v>
      </c>
      <c r="K8" s="24">
        <f ca="1">Cover!$C$15+14</f>
        <v>46146</v>
      </c>
      <c r="L8" s="24">
        <f ca="1">Cover!$C$15+21</f>
        <v>46153</v>
      </c>
      <c r="M8" s="24">
        <f ca="1">Cover!$C$15+28</f>
        <v>46160</v>
      </c>
      <c r="N8" s="24">
        <f ca="1">Cover!$C$15+35</f>
        <v>46167</v>
      </c>
      <c r="O8" s="24">
        <f ca="1">Cover!$C$15+42</f>
        <v>46174</v>
      </c>
      <c r="P8" s="24">
        <f ca="1">Cover!$C$15+49</f>
        <v>46181</v>
      </c>
      <c r="Q8" s="24">
        <f ca="1">Cover!$C$15+56</f>
        <v>46188</v>
      </c>
      <c r="R8" s="24">
        <f ca="1">Cover!$C$15+63</f>
        <v>46195</v>
      </c>
      <c r="S8" s="24">
        <f ca="1">Cover!$C$15+70</f>
        <v>46202</v>
      </c>
      <c r="T8" s="24">
        <f ca="1">Cover!$C$15+77</f>
        <v>46209</v>
      </c>
      <c r="U8" s="24">
        <f ca="1">Cover!$C$15+84</f>
        <v>46216</v>
      </c>
    </row>
    <row r="9" spans="1:25" ht="15" customHeight="1" x14ac:dyDescent="0.25">
      <c r="B9" s="34"/>
      <c r="C9" s="34"/>
      <c r="D9" s="35"/>
      <c r="E9" s="36"/>
      <c r="F9" s="35"/>
      <c r="G9" s="37" t="str">
        <f ca="1">IF(OR(F9="",F9&lt;Cover!$C$15,F9&gt;Cover!$C$15+90),"",INT((F9-Cover!$C$15)/7)+1)</f>
        <v/>
      </c>
      <c r="H9" s="34"/>
      <c r="I9" s="38">
        <f t="shared" ref="I9:I40" ca="1" si="0">IFERROR(IF($G9=1,$E9,0),0)</f>
        <v>0</v>
      </c>
      <c r="J9" s="38">
        <f t="shared" ref="J9:J40" ca="1" si="1">IFERROR(IF($G9=2,$E9,0),0)</f>
        <v>0</v>
      </c>
      <c r="K9" s="38">
        <f t="shared" ref="K9:K40" ca="1" si="2">IFERROR(IF($G9=3,$E9,0),0)</f>
        <v>0</v>
      </c>
      <c r="L9" s="38">
        <f t="shared" ref="L9:L40" ca="1" si="3">IFERROR(IF($G9=4,$E9,0),0)</f>
        <v>0</v>
      </c>
      <c r="M9" s="38">
        <f t="shared" ref="M9:M40" ca="1" si="4">IFERROR(IF($G9=5,$E9,0),0)</f>
        <v>0</v>
      </c>
      <c r="N9" s="38">
        <f t="shared" ref="N9:N40" ca="1" si="5">IFERROR(IF($G9=6,$E9,0),0)</f>
        <v>0</v>
      </c>
      <c r="O9" s="38">
        <f t="shared" ref="O9:O40" ca="1" si="6">IFERROR(IF($G9=7,$E9,0),0)</f>
        <v>0</v>
      </c>
      <c r="P9" s="38">
        <f t="shared" ref="P9:P40" ca="1" si="7">IFERROR(IF($G9=8,$E9,0),0)</f>
        <v>0</v>
      </c>
      <c r="Q9" s="38">
        <f t="shared" ref="Q9:Q40" ca="1" si="8">IFERROR(IF($G9=9,$E9,0),0)</f>
        <v>0</v>
      </c>
      <c r="R9" s="38">
        <f t="shared" ref="R9:R40" ca="1" si="9">IFERROR(IF($G9=10,$E9,0),0)</f>
        <v>0</v>
      </c>
      <c r="S9" s="38">
        <f t="shared" ref="S9:S40" ca="1" si="10">IFERROR(IF($G9=11,$E9,0),0)</f>
        <v>0</v>
      </c>
      <c r="T9" s="38">
        <f t="shared" ref="T9:T40" ca="1" si="11">IFERROR(IF($G9=12,$E9,0),0)</f>
        <v>0</v>
      </c>
      <c r="U9" s="38">
        <f t="shared" ref="U9:U40" ca="1" si="12">IFERROR(IF($G9=13,$E9,0),0)</f>
        <v>0</v>
      </c>
    </row>
    <row r="10" spans="1:25" ht="15" customHeight="1" x14ac:dyDescent="0.25">
      <c r="B10" s="34"/>
      <c r="C10" s="34"/>
      <c r="D10" s="35"/>
      <c r="E10" s="36"/>
      <c r="F10" s="35"/>
      <c r="G10" s="37" t="str">
        <f ca="1">IF(OR(F10="",F10&lt;Cover!$C$15,F10&gt;Cover!$C$15+90),"",INT((F10-Cover!$C$15)/7)+1)</f>
        <v/>
      </c>
      <c r="H10" s="34"/>
      <c r="I10" s="38">
        <f t="shared" ca="1" si="0"/>
        <v>0</v>
      </c>
      <c r="J10" s="38">
        <f t="shared" ca="1" si="1"/>
        <v>0</v>
      </c>
      <c r="K10" s="38">
        <f t="shared" ca="1" si="2"/>
        <v>0</v>
      </c>
      <c r="L10" s="38">
        <f t="shared" ca="1" si="3"/>
        <v>0</v>
      </c>
      <c r="M10" s="38">
        <f t="shared" ca="1" si="4"/>
        <v>0</v>
      </c>
      <c r="N10" s="38">
        <f t="shared" ca="1" si="5"/>
        <v>0</v>
      </c>
      <c r="O10" s="38">
        <f t="shared" ca="1" si="6"/>
        <v>0</v>
      </c>
      <c r="P10" s="38">
        <f t="shared" ca="1" si="7"/>
        <v>0</v>
      </c>
      <c r="Q10" s="38">
        <f t="shared" ca="1" si="8"/>
        <v>0</v>
      </c>
      <c r="R10" s="38">
        <f t="shared" ca="1" si="9"/>
        <v>0</v>
      </c>
      <c r="S10" s="38">
        <f t="shared" ca="1" si="10"/>
        <v>0</v>
      </c>
      <c r="T10" s="38">
        <f t="shared" ca="1" si="11"/>
        <v>0</v>
      </c>
      <c r="U10" s="38">
        <f t="shared" ca="1" si="12"/>
        <v>0</v>
      </c>
    </row>
    <row r="11" spans="1:25" ht="15" customHeight="1" x14ac:dyDescent="0.25">
      <c r="B11" s="34"/>
      <c r="C11" s="34"/>
      <c r="D11" s="35"/>
      <c r="E11" s="36"/>
      <c r="F11" s="35"/>
      <c r="G11" s="37" t="str">
        <f ca="1">IF(OR(F11="",F11&lt;Cover!$C$15,F11&gt;Cover!$C$15+90),"",INT((F11-Cover!$C$15)/7)+1)</f>
        <v/>
      </c>
      <c r="H11" s="34"/>
      <c r="I11" s="38">
        <f t="shared" ca="1" si="0"/>
        <v>0</v>
      </c>
      <c r="J11" s="38">
        <f t="shared" ca="1" si="1"/>
        <v>0</v>
      </c>
      <c r="K11" s="38">
        <f t="shared" ca="1" si="2"/>
        <v>0</v>
      </c>
      <c r="L11" s="38">
        <f t="shared" ca="1" si="3"/>
        <v>0</v>
      </c>
      <c r="M11" s="38">
        <f t="shared" ca="1" si="4"/>
        <v>0</v>
      </c>
      <c r="N11" s="38">
        <f t="shared" ca="1" si="5"/>
        <v>0</v>
      </c>
      <c r="O11" s="38">
        <f t="shared" ca="1" si="6"/>
        <v>0</v>
      </c>
      <c r="P11" s="38">
        <f t="shared" ca="1" si="7"/>
        <v>0</v>
      </c>
      <c r="Q11" s="38">
        <f t="shared" ca="1" si="8"/>
        <v>0</v>
      </c>
      <c r="R11" s="38">
        <f t="shared" ca="1" si="9"/>
        <v>0</v>
      </c>
      <c r="S11" s="38">
        <f t="shared" ca="1" si="10"/>
        <v>0</v>
      </c>
      <c r="T11" s="38">
        <f t="shared" ca="1" si="11"/>
        <v>0</v>
      </c>
      <c r="U11" s="38">
        <f t="shared" ca="1" si="12"/>
        <v>0</v>
      </c>
    </row>
    <row r="12" spans="1:25" ht="15" customHeight="1" x14ac:dyDescent="0.25">
      <c r="B12" s="34"/>
      <c r="C12" s="34"/>
      <c r="D12" s="35"/>
      <c r="E12" s="36"/>
      <c r="F12" s="35"/>
      <c r="G12" s="37" t="str">
        <f ca="1">IF(OR(F12="",F12&lt;Cover!$C$15,F12&gt;Cover!$C$15+90),"",INT((F12-Cover!$C$15)/7)+1)</f>
        <v/>
      </c>
      <c r="H12" s="34"/>
      <c r="I12" s="38">
        <f t="shared" ca="1" si="0"/>
        <v>0</v>
      </c>
      <c r="J12" s="38">
        <f t="shared" ca="1" si="1"/>
        <v>0</v>
      </c>
      <c r="K12" s="38">
        <f t="shared" ca="1" si="2"/>
        <v>0</v>
      </c>
      <c r="L12" s="38">
        <f t="shared" ca="1" si="3"/>
        <v>0</v>
      </c>
      <c r="M12" s="38">
        <f t="shared" ca="1" si="4"/>
        <v>0</v>
      </c>
      <c r="N12" s="38">
        <f t="shared" ca="1" si="5"/>
        <v>0</v>
      </c>
      <c r="O12" s="38">
        <f t="shared" ca="1" si="6"/>
        <v>0</v>
      </c>
      <c r="P12" s="38">
        <f t="shared" ca="1" si="7"/>
        <v>0</v>
      </c>
      <c r="Q12" s="38">
        <f t="shared" ca="1" si="8"/>
        <v>0</v>
      </c>
      <c r="R12" s="38">
        <f t="shared" ca="1" si="9"/>
        <v>0</v>
      </c>
      <c r="S12" s="38">
        <f t="shared" ca="1" si="10"/>
        <v>0</v>
      </c>
      <c r="T12" s="38">
        <f t="shared" ca="1" si="11"/>
        <v>0</v>
      </c>
      <c r="U12" s="38">
        <f t="shared" ca="1" si="12"/>
        <v>0</v>
      </c>
    </row>
    <row r="13" spans="1:25" ht="15" customHeight="1" x14ac:dyDescent="0.25">
      <c r="B13" s="34"/>
      <c r="C13" s="34"/>
      <c r="D13" s="35"/>
      <c r="E13" s="36"/>
      <c r="F13" s="35"/>
      <c r="G13" s="37" t="str">
        <f ca="1">IF(OR(F13="",F13&lt;Cover!$C$15,F13&gt;Cover!$C$15+90),"",INT((F13-Cover!$C$15)/7)+1)</f>
        <v/>
      </c>
      <c r="H13" s="34"/>
      <c r="I13" s="38">
        <f t="shared" ca="1" si="0"/>
        <v>0</v>
      </c>
      <c r="J13" s="38">
        <f t="shared" ca="1" si="1"/>
        <v>0</v>
      </c>
      <c r="K13" s="38">
        <f t="shared" ca="1" si="2"/>
        <v>0</v>
      </c>
      <c r="L13" s="38">
        <f t="shared" ca="1" si="3"/>
        <v>0</v>
      </c>
      <c r="M13" s="38">
        <f t="shared" ca="1" si="4"/>
        <v>0</v>
      </c>
      <c r="N13" s="38">
        <f t="shared" ca="1" si="5"/>
        <v>0</v>
      </c>
      <c r="O13" s="38">
        <f t="shared" ca="1" si="6"/>
        <v>0</v>
      </c>
      <c r="P13" s="38">
        <f t="shared" ca="1" si="7"/>
        <v>0</v>
      </c>
      <c r="Q13" s="38">
        <f t="shared" ca="1" si="8"/>
        <v>0</v>
      </c>
      <c r="R13" s="38">
        <f t="shared" ca="1" si="9"/>
        <v>0</v>
      </c>
      <c r="S13" s="38">
        <f t="shared" ca="1" si="10"/>
        <v>0</v>
      </c>
      <c r="T13" s="38">
        <f t="shared" ca="1" si="11"/>
        <v>0</v>
      </c>
      <c r="U13" s="38">
        <f t="shared" ca="1" si="12"/>
        <v>0</v>
      </c>
    </row>
    <row r="14" spans="1:25" ht="15" customHeight="1" x14ac:dyDescent="0.25">
      <c r="B14" s="34"/>
      <c r="C14" s="34"/>
      <c r="D14" s="35"/>
      <c r="E14" s="36"/>
      <c r="F14" s="35"/>
      <c r="G14" s="37" t="str">
        <f ca="1">IF(OR(F14="",F14&lt;Cover!$C$15,F14&gt;Cover!$C$15+90),"",INT((F14-Cover!$C$15)/7)+1)</f>
        <v/>
      </c>
      <c r="H14" s="34"/>
      <c r="I14" s="38">
        <f t="shared" ca="1" si="0"/>
        <v>0</v>
      </c>
      <c r="J14" s="38">
        <f t="shared" ca="1" si="1"/>
        <v>0</v>
      </c>
      <c r="K14" s="38">
        <f t="shared" ca="1" si="2"/>
        <v>0</v>
      </c>
      <c r="L14" s="38">
        <f t="shared" ca="1" si="3"/>
        <v>0</v>
      </c>
      <c r="M14" s="38">
        <f t="shared" ca="1" si="4"/>
        <v>0</v>
      </c>
      <c r="N14" s="38">
        <f t="shared" ca="1" si="5"/>
        <v>0</v>
      </c>
      <c r="O14" s="38">
        <f t="shared" ca="1" si="6"/>
        <v>0</v>
      </c>
      <c r="P14" s="38">
        <f t="shared" ca="1" si="7"/>
        <v>0</v>
      </c>
      <c r="Q14" s="38">
        <f t="shared" ca="1" si="8"/>
        <v>0</v>
      </c>
      <c r="R14" s="38">
        <f t="shared" ca="1" si="9"/>
        <v>0</v>
      </c>
      <c r="S14" s="38">
        <f t="shared" ca="1" si="10"/>
        <v>0</v>
      </c>
      <c r="T14" s="38">
        <f t="shared" ca="1" si="11"/>
        <v>0</v>
      </c>
      <c r="U14" s="38">
        <f t="shared" ca="1" si="12"/>
        <v>0</v>
      </c>
    </row>
    <row r="15" spans="1:25" ht="15" customHeight="1" x14ac:dyDescent="0.25">
      <c r="B15" s="34"/>
      <c r="C15" s="34"/>
      <c r="D15" s="35"/>
      <c r="E15" s="36"/>
      <c r="F15" s="35"/>
      <c r="G15" s="37" t="str">
        <f ca="1">IF(OR(F15="",F15&lt;Cover!$C$15,F15&gt;Cover!$C$15+90),"",INT((F15-Cover!$C$15)/7)+1)</f>
        <v/>
      </c>
      <c r="H15" s="34"/>
      <c r="I15" s="38">
        <f t="shared" ca="1" si="0"/>
        <v>0</v>
      </c>
      <c r="J15" s="38">
        <f t="shared" ca="1" si="1"/>
        <v>0</v>
      </c>
      <c r="K15" s="38">
        <f t="shared" ca="1" si="2"/>
        <v>0</v>
      </c>
      <c r="L15" s="38">
        <f t="shared" ca="1" si="3"/>
        <v>0</v>
      </c>
      <c r="M15" s="38">
        <f t="shared" ca="1" si="4"/>
        <v>0</v>
      </c>
      <c r="N15" s="38">
        <f t="shared" ca="1" si="5"/>
        <v>0</v>
      </c>
      <c r="O15" s="38">
        <f t="shared" ca="1" si="6"/>
        <v>0</v>
      </c>
      <c r="P15" s="38">
        <f t="shared" ca="1" si="7"/>
        <v>0</v>
      </c>
      <c r="Q15" s="38">
        <f t="shared" ca="1" si="8"/>
        <v>0</v>
      </c>
      <c r="R15" s="38">
        <f t="shared" ca="1" si="9"/>
        <v>0</v>
      </c>
      <c r="S15" s="38">
        <f t="shared" ca="1" si="10"/>
        <v>0</v>
      </c>
      <c r="T15" s="38">
        <f t="shared" ca="1" si="11"/>
        <v>0</v>
      </c>
      <c r="U15" s="38">
        <f t="shared" ca="1" si="12"/>
        <v>0</v>
      </c>
    </row>
    <row r="16" spans="1:25" ht="15" customHeight="1" x14ac:dyDescent="0.25">
      <c r="B16" s="34"/>
      <c r="C16" s="34"/>
      <c r="D16" s="35"/>
      <c r="E16" s="36"/>
      <c r="F16" s="35"/>
      <c r="G16" s="37" t="str">
        <f ca="1">IF(OR(F16="",F16&lt;Cover!$C$15,F16&gt;Cover!$C$15+90),"",INT((F16-Cover!$C$15)/7)+1)</f>
        <v/>
      </c>
      <c r="H16" s="34"/>
      <c r="I16" s="38">
        <f t="shared" ca="1" si="0"/>
        <v>0</v>
      </c>
      <c r="J16" s="38">
        <f t="shared" ca="1" si="1"/>
        <v>0</v>
      </c>
      <c r="K16" s="38">
        <f t="shared" ca="1" si="2"/>
        <v>0</v>
      </c>
      <c r="L16" s="38">
        <f t="shared" ca="1" si="3"/>
        <v>0</v>
      </c>
      <c r="M16" s="38">
        <f t="shared" ca="1" si="4"/>
        <v>0</v>
      </c>
      <c r="N16" s="38">
        <f t="shared" ca="1" si="5"/>
        <v>0</v>
      </c>
      <c r="O16" s="38">
        <f t="shared" ca="1" si="6"/>
        <v>0</v>
      </c>
      <c r="P16" s="38">
        <f t="shared" ca="1" si="7"/>
        <v>0</v>
      </c>
      <c r="Q16" s="38">
        <f t="shared" ca="1" si="8"/>
        <v>0</v>
      </c>
      <c r="R16" s="38">
        <f t="shared" ca="1" si="9"/>
        <v>0</v>
      </c>
      <c r="S16" s="38">
        <f t="shared" ca="1" si="10"/>
        <v>0</v>
      </c>
      <c r="T16" s="38">
        <f t="shared" ca="1" si="11"/>
        <v>0</v>
      </c>
      <c r="U16" s="38">
        <f t="shared" ca="1" si="12"/>
        <v>0</v>
      </c>
    </row>
    <row r="17" spans="2:21" ht="15" customHeight="1" x14ac:dyDescent="0.25">
      <c r="B17" s="34"/>
      <c r="C17" s="34"/>
      <c r="D17" s="35"/>
      <c r="E17" s="36"/>
      <c r="F17" s="35"/>
      <c r="G17" s="37" t="str">
        <f ca="1">IF(OR(F17="",F17&lt;Cover!$C$15,F17&gt;Cover!$C$15+90),"",INT((F17-Cover!$C$15)/7)+1)</f>
        <v/>
      </c>
      <c r="H17" s="34"/>
      <c r="I17" s="38">
        <f t="shared" ca="1" si="0"/>
        <v>0</v>
      </c>
      <c r="J17" s="38">
        <f t="shared" ca="1" si="1"/>
        <v>0</v>
      </c>
      <c r="K17" s="38">
        <f t="shared" ca="1" si="2"/>
        <v>0</v>
      </c>
      <c r="L17" s="38">
        <f t="shared" ca="1" si="3"/>
        <v>0</v>
      </c>
      <c r="M17" s="38">
        <f t="shared" ca="1" si="4"/>
        <v>0</v>
      </c>
      <c r="N17" s="38">
        <f t="shared" ca="1" si="5"/>
        <v>0</v>
      </c>
      <c r="O17" s="38">
        <f t="shared" ca="1" si="6"/>
        <v>0</v>
      </c>
      <c r="P17" s="38">
        <f t="shared" ca="1" si="7"/>
        <v>0</v>
      </c>
      <c r="Q17" s="38">
        <f t="shared" ca="1" si="8"/>
        <v>0</v>
      </c>
      <c r="R17" s="38">
        <f t="shared" ca="1" si="9"/>
        <v>0</v>
      </c>
      <c r="S17" s="38">
        <f t="shared" ca="1" si="10"/>
        <v>0</v>
      </c>
      <c r="T17" s="38">
        <f t="shared" ca="1" si="11"/>
        <v>0</v>
      </c>
      <c r="U17" s="38">
        <f t="shared" ca="1" si="12"/>
        <v>0</v>
      </c>
    </row>
    <row r="18" spans="2:21" ht="15" customHeight="1" x14ac:dyDescent="0.25">
      <c r="B18" s="34"/>
      <c r="C18" s="34"/>
      <c r="D18" s="35"/>
      <c r="E18" s="36"/>
      <c r="F18" s="35"/>
      <c r="G18" s="37" t="str">
        <f ca="1">IF(OR(F18="",F18&lt;Cover!$C$15,F18&gt;Cover!$C$15+90),"",INT((F18-Cover!$C$15)/7)+1)</f>
        <v/>
      </c>
      <c r="H18" s="34"/>
      <c r="I18" s="38">
        <f t="shared" ca="1" si="0"/>
        <v>0</v>
      </c>
      <c r="J18" s="38">
        <f t="shared" ca="1" si="1"/>
        <v>0</v>
      </c>
      <c r="K18" s="38">
        <f t="shared" ca="1" si="2"/>
        <v>0</v>
      </c>
      <c r="L18" s="38">
        <f t="shared" ca="1" si="3"/>
        <v>0</v>
      </c>
      <c r="M18" s="38">
        <f t="shared" ca="1" si="4"/>
        <v>0</v>
      </c>
      <c r="N18" s="38">
        <f t="shared" ca="1" si="5"/>
        <v>0</v>
      </c>
      <c r="O18" s="38">
        <f t="shared" ca="1" si="6"/>
        <v>0</v>
      </c>
      <c r="P18" s="38">
        <f t="shared" ca="1" si="7"/>
        <v>0</v>
      </c>
      <c r="Q18" s="38">
        <f t="shared" ca="1" si="8"/>
        <v>0</v>
      </c>
      <c r="R18" s="38">
        <f t="shared" ca="1" si="9"/>
        <v>0</v>
      </c>
      <c r="S18" s="38">
        <f t="shared" ca="1" si="10"/>
        <v>0</v>
      </c>
      <c r="T18" s="38">
        <f t="shared" ca="1" si="11"/>
        <v>0</v>
      </c>
      <c r="U18" s="38">
        <f t="shared" ca="1" si="12"/>
        <v>0</v>
      </c>
    </row>
    <row r="19" spans="2:21" ht="15" customHeight="1" x14ac:dyDescent="0.25">
      <c r="B19" s="34"/>
      <c r="C19" s="34"/>
      <c r="D19" s="35"/>
      <c r="E19" s="36"/>
      <c r="F19" s="35"/>
      <c r="G19" s="37" t="str">
        <f ca="1">IF(OR(F19="",F19&lt;Cover!$C$15,F19&gt;Cover!$C$15+90),"",INT((F19-Cover!$C$15)/7)+1)</f>
        <v/>
      </c>
      <c r="H19" s="34"/>
      <c r="I19" s="38">
        <f t="shared" ca="1" si="0"/>
        <v>0</v>
      </c>
      <c r="J19" s="38">
        <f t="shared" ca="1" si="1"/>
        <v>0</v>
      </c>
      <c r="K19" s="38">
        <f t="shared" ca="1" si="2"/>
        <v>0</v>
      </c>
      <c r="L19" s="38">
        <f t="shared" ca="1" si="3"/>
        <v>0</v>
      </c>
      <c r="M19" s="38">
        <f t="shared" ca="1" si="4"/>
        <v>0</v>
      </c>
      <c r="N19" s="38">
        <f t="shared" ca="1" si="5"/>
        <v>0</v>
      </c>
      <c r="O19" s="38">
        <f t="shared" ca="1" si="6"/>
        <v>0</v>
      </c>
      <c r="P19" s="38">
        <f t="shared" ca="1" si="7"/>
        <v>0</v>
      </c>
      <c r="Q19" s="38">
        <f t="shared" ca="1" si="8"/>
        <v>0</v>
      </c>
      <c r="R19" s="38">
        <f t="shared" ca="1" si="9"/>
        <v>0</v>
      </c>
      <c r="S19" s="38">
        <f t="shared" ca="1" si="10"/>
        <v>0</v>
      </c>
      <c r="T19" s="38">
        <f t="shared" ca="1" si="11"/>
        <v>0</v>
      </c>
      <c r="U19" s="38">
        <f t="shared" ca="1" si="12"/>
        <v>0</v>
      </c>
    </row>
    <row r="20" spans="2:21" ht="15" customHeight="1" x14ac:dyDescent="0.25">
      <c r="B20" s="34"/>
      <c r="C20" s="34"/>
      <c r="D20" s="35"/>
      <c r="E20" s="36"/>
      <c r="F20" s="35"/>
      <c r="G20" s="37" t="str">
        <f ca="1">IF(OR(F20="",F20&lt;Cover!$C$15,F20&gt;Cover!$C$15+90),"",INT((F20-Cover!$C$15)/7)+1)</f>
        <v/>
      </c>
      <c r="H20" s="34"/>
      <c r="I20" s="38">
        <f t="shared" ca="1" si="0"/>
        <v>0</v>
      </c>
      <c r="J20" s="38">
        <f t="shared" ca="1" si="1"/>
        <v>0</v>
      </c>
      <c r="K20" s="38">
        <f t="shared" ca="1" si="2"/>
        <v>0</v>
      </c>
      <c r="L20" s="38">
        <f t="shared" ca="1" si="3"/>
        <v>0</v>
      </c>
      <c r="M20" s="38">
        <f t="shared" ca="1" si="4"/>
        <v>0</v>
      </c>
      <c r="N20" s="38">
        <f t="shared" ca="1" si="5"/>
        <v>0</v>
      </c>
      <c r="O20" s="38">
        <f t="shared" ca="1" si="6"/>
        <v>0</v>
      </c>
      <c r="P20" s="38">
        <f t="shared" ca="1" si="7"/>
        <v>0</v>
      </c>
      <c r="Q20" s="38">
        <f t="shared" ca="1" si="8"/>
        <v>0</v>
      </c>
      <c r="R20" s="38">
        <f t="shared" ca="1" si="9"/>
        <v>0</v>
      </c>
      <c r="S20" s="38">
        <f t="shared" ca="1" si="10"/>
        <v>0</v>
      </c>
      <c r="T20" s="38">
        <f t="shared" ca="1" si="11"/>
        <v>0</v>
      </c>
      <c r="U20" s="38">
        <f t="shared" ca="1" si="12"/>
        <v>0</v>
      </c>
    </row>
    <row r="21" spans="2:21" ht="15" customHeight="1" x14ac:dyDescent="0.25">
      <c r="B21" s="34"/>
      <c r="C21" s="34"/>
      <c r="D21" s="35"/>
      <c r="E21" s="36"/>
      <c r="F21" s="35"/>
      <c r="G21" s="37" t="str">
        <f ca="1">IF(OR(F21="",F21&lt;Cover!$C$15,F21&gt;Cover!$C$15+90),"",INT((F21-Cover!$C$15)/7)+1)</f>
        <v/>
      </c>
      <c r="H21" s="34"/>
      <c r="I21" s="38">
        <f t="shared" ca="1" si="0"/>
        <v>0</v>
      </c>
      <c r="J21" s="38">
        <f t="shared" ca="1" si="1"/>
        <v>0</v>
      </c>
      <c r="K21" s="38">
        <f t="shared" ca="1" si="2"/>
        <v>0</v>
      </c>
      <c r="L21" s="38">
        <f t="shared" ca="1" si="3"/>
        <v>0</v>
      </c>
      <c r="M21" s="38">
        <f t="shared" ca="1" si="4"/>
        <v>0</v>
      </c>
      <c r="N21" s="38">
        <f t="shared" ca="1" si="5"/>
        <v>0</v>
      </c>
      <c r="O21" s="38">
        <f t="shared" ca="1" si="6"/>
        <v>0</v>
      </c>
      <c r="P21" s="38">
        <f t="shared" ca="1" si="7"/>
        <v>0</v>
      </c>
      <c r="Q21" s="38">
        <f t="shared" ca="1" si="8"/>
        <v>0</v>
      </c>
      <c r="R21" s="38">
        <f t="shared" ca="1" si="9"/>
        <v>0</v>
      </c>
      <c r="S21" s="38">
        <f t="shared" ca="1" si="10"/>
        <v>0</v>
      </c>
      <c r="T21" s="38">
        <f t="shared" ca="1" si="11"/>
        <v>0</v>
      </c>
      <c r="U21" s="38">
        <f t="shared" ca="1" si="12"/>
        <v>0</v>
      </c>
    </row>
    <row r="22" spans="2:21" ht="15" customHeight="1" x14ac:dyDescent="0.25">
      <c r="B22" s="34"/>
      <c r="C22" s="34"/>
      <c r="D22" s="35"/>
      <c r="E22" s="36"/>
      <c r="F22" s="35"/>
      <c r="G22" s="37" t="str">
        <f ca="1">IF(OR(F22="",F22&lt;Cover!$C$15,F22&gt;Cover!$C$15+90),"",INT((F22-Cover!$C$15)/7)+1)</f>
        <v/>
      </c>
      <c r="H22" s="34"/>
      <c r="I22" s="38">
        <f t="shared" ca="1" si="0"/>
        <v>0</v>
      </c>
      <c r="J22" s="38">
        <f t="shared" ca="1" si="1"/>
        <v>0</v>
      </c>
      <c r="K22" s="38">
        <f t="shared" ca="1" si="2"/>
        <v>0</v>
      </c>
      <c r="L22" s="38">
        <f t="shared" ca="1" si="3"/>
        <v>0</v>
      </c>
      <c r="M22" s="38">
        <f t="shared" ca="1" si="4"/>
        <v>0</v>
      </c>
      <c r="N22" s="38">
        <f t="shared" ca="1" si="5"/>
        <v>0</v>
      </c>
      <c r="O22" s="38">
        <f t="shared" ca="1" si="6"/>
        <v>0</v>
      </c>
      <c r="P22" s="38">
        <f t="shared" ca="1" si="7"/>
        <v>0</v>
      </c>
      <c r="Q22" s="38">
        <f t="shared" ca="1" si="8"/>
        <v>0</v>
      </c>
      <c r="R22" s="38">
        <f t="shared" ca="1" si="9"/>
        <v>0</v>
      </c>
      <c r="S22" s="38">
        <f t="shared" ca="1" si="10"/>
        <v>0</v>
      </c>
      <c r="T22" s="38">
        <f t="shared" ca="1" si="11"/>
        <v>0</v>
      </c>
      <c r="U22" s="38">
        <f t="shared" ca="1" si="12"/>
        <v>0</v>
      </c>
    </row>
    <row r="23" spans="2:21" ht="15" customHeight="1" x14ac:dyDescent="0.25">
      <c r="B23" s="34"/>
      <c r="C23" s="34"/>
      <c r="D23" s="35"/>
      <c r="E23" s="36"/>
      <c r="F23" s="35"/>
      <c r="G23" s="37" t="str">
        <f ca="1">IF(OR(F23="",F23&lt;Cover!$C$15,F23&gt;Cover!$C$15+90),"",INT((F23-Cover!$C$15)/7)+1)</f>
        <v/>
      </c>
      <c r="H23" s="34"/>
      <c r="I23" s="38">
        <f t="shared" ca="1" si="0"/>
        <v>0</v>
      </c>
      <c r="J23" s="38">
        <f t="shared" ca="1" si="1"/>
        <v>0</v>
      </c>
      <c r="K23" s="38">
        <f t="shared" ca="1" si="2"/>
        <v>0</v>
      </c>
      <c r="L23" s="38">
        <f t="shared" ca="1" si="3"/>
        <v>0</v>
      </c>
      <c r="M23" s="38">
        <f t="shared" ca="1" si="4"/>
        <v>0</v>
      </c>
      <c r="N23" s="38">
        <f t="shared" ca="1" si="5"/>
        <v>0</v>
      </c>
      <c r="O23" s="38">
        <f t="shared" ca="1" si="6"/>
        <v>0</v>
      </c>
      <c r="P23" s="38">
        <f t="shared" ca="1" si="7"/>
        <v>0</v>
      </c>
      <c r="Q23" s="38">
        <f t="shared" ca="1" si="8"/>
        <v>0</v>
      </c>
      <c r="R23" s="38">
        <f t="shared" ca="1" si="9"/>
        <v>0</v>
      </c>
      <c r="S23" s="38">
        <f t="shared" ca="1" si="10"/>
        <v>0</v>
      </c>
      <c r="T23" s="38">
        <f t="shared" ca="1" si="11"/>
        <v>0</v>
      </c>
      <c r="U23" s="38">
        <f t="shared" ca="1" si="12"/>
        <v>0</v>
      </c>
    </row>
    <row r="24" spans="2:21" ht="15" customHeight="1" x14ac:dyDescent="0.25">
      <c r="B24" s="34"/>
      <c r="C24" s="34"/>
      <c r="D24" s="35"/>
      <c r="E24" s="36"/>
      <c r="F24" s="35"/>
      <c r="G24" s="37" t="str">
        <f ca="1">IF(OR(F24="",F24&lt;Cover!$C$15,F24&gt;Cover!$C$15+90),"",INT((F24-Cover!$C$15)/7)+1)</f>
        <v/>
      </c>
      <c r="H24" s="34"/>
      <c r="I24" s="38">
        <f t="shared" ca="1" si="0"/>
        <v>0</v>
      </c>
      <c r="J24" s="38">
        <f t="shared" ca="1" si="1"/>
        <v>0</v>
      </c>
      <c r="K24" s="38">
        <f t="shared" ca="1" si="2"/>
        <v>0</v>
      </c>
      <c r="L24" s="38">
        <f t="shared" ca="1" si="3"/>
        <v>0</v>
      </c>
      <c r="M24" s="38">
        <f t="shared" ca="1" si="4"/>
        <v>0</v>
      </c>
      <c r="N24" s="38">
        <f t="shared" ca="1" si="5"/>
        <v>0</v>
      </c>
      <c r="O24" s="38">
        <f t="shared" ca="1" si="6"/>
        <v>0</v>
      </c>
      <c r="P24" s="38">
        <f t="shared" ca="1" si="7"/>
        <v>0</v>
      </c>
      <c r="Q24" s="38">
        <f t="shared" ca="1" si="8"/>
        <v>0</v>
      </c>
      <c r="R24" s="38">
        <f t="shared" ca="1" si="9"/>
        <v>0</v>
      </c>
      <c r="S24" s="38">
        <f t="shared" ca="1" si="10"/>
        <v>0</v>
      </c>
      <c r="T24" s="38">
        <f t="shared" ca="1" si="11"/>
        <v>0</v>
      </c>
      <c r="U24" s="38">
        <f t="shared" ca="1" si="12"/>
        <v>0</v>
      </c>
    </row>
    <row r="25" spans="2:21" ht="15" customHeight="1" x14ac:dyDescent="0.25">
      <c r="B25" s="34"/>
      <c r="C25" s="34"/>
      <c r="D25" s="35"/>
      <c r="E25" s="36"/>
      <c r="F25" s="35"/>
      <c r="G25" s="37" t="str">
        <f ca="1">IF(OR(F25="",F25&lt;Cover!$C$15,F25&gt;Cover!$C$15+90),"",INT((F25-Cover!$C$15)/7)+1)</f>
        <v/>
      </c>
      <c r="H25" s="34"/>
      <c r="I25" s="38">
        <f t="shared" ca="1" si="0"/>
        <v>0</v>
      </c>
      <c r="J25" s="38">
        <f t="shared" ca="1" si="1"/>
        <v>0</v>
      </c>
      <c r="K25" s="38">
        <f t="shared" ca="1" si="2"/>
        <v>0</v>
      </c>
      <c r="L25" s="38">
        <f t="shared" ca="1" si="3"/>
        <v>0</v>
      </c>
      <c r="M25" s="38">
        <f t="shared" ca="1" si="4"/>
        <v>0</v>
      </c>
      <c r="N25" s="38">
        <f t="shared" ca="1" si="5"/>
        <v>0</v>
      </c>
      <c r="O25" s="38">
        <f t="shared" ca="1" si="6"/>
        <v>0</v>
      </c>
      <c r="P25" s="38">
        <f t="shared" ca="1" si="7"/>
        <v>0</v>
      </c>
      <c r="Q25" s="38">
        <f t="shared" ca="1" si="8"/>
        <v>0</v>
      </c>
      <c r="R25" s="38">
        <f t="shared" ca="1" si="9"/>
        <v>0</v>
      </c>
      <c r="S25" s="38">
        <f t="shared" ca="1" si="10"/>
        <v>0</v>
      </c>
      <c r="T25" s="38">
        <f t="shared" ca="1" si="11"/>
        <v>0</v>
      </c>
      <c r="U25" s="38">
        <f t="shared" ca="1" si="12"/>
        <v>0</v>
      </c>
    </row>
    <row r="26" spans="2:21" ht="15" customHeight="1" x14ac:dyDescent="0.25">
      <c r="B26" s="34"/>
      <c r="C26" s="34"/>
      <c r="D26" s="35"/>
      <c r="E26" s="36"/>
      <c r="F26" s="35"/>
      <c r="G26" s="37" t="str">
        <f ca="1">IF(OR(F26="",F26&lt;Cover!$C$15,F26&gt;Cover!$C$15+90),"",INT((F26-Cover!$C$15)/7)+1)</f>
        <v/>
      </c>
      <c r="H26" s="34"/>
      <c r="I26" s="38">
        <f t="shared" ca="1" si="0"/>
        <v>0</v>
      </c>
      <c r="J26" s="38">
        <f t="shared" ca="1" si="1"/>
        <v>0</v>
      </c>
      <c r="K26" s="38">
        <f t="shared" ca="1" si="2"/>
        <v>0</v>
      </c>
      <c r="L26" s="38">
        <f t="shared" ca="1" si="3"/>
        <v>0</v>
      </c>
      <c r="M26" s="38">
        <f t="shared" ca="1" si="4"/>
        <v>0</v>
      </c>
      <c r="N26" s="38">
        <f t="shared" ca="1" si="5"/>
        <v>0</v>
      </c>
      <c r="O26" s="38">
        <f t="shared" ca="1" si="6"/>
        <v>0</v>
      </c>
      <c r="P26" s="38">
        <f t="shared" ca="1" si="7"/>
        <v>0</v>
      </c>
      <c r="Q26" s="38">
        <f t="shared" ca="1" si="8"/>
        <v>0</v>
      </c>
      <c r="R26" s="38">
        <f t="shared" ca="1" si="9"/>
        <v>0</v>
      </c>
      <c r="S26" s="38">
        <f t="shared" ca="1" si="10"/>
        <v>0</v>
      </c>
      <c r="T26" s="38">
        <f t="shared" ca="1" si="11"/>
        <v>0</v>
      </c>
      <c r="U26" s="38">
        <f t="shared" ca="1" si="12"/>
        <v>0</v>
      </c>
    </row>
    <row r="27" spans="2:21" ht="15" customHeight="1" x14ac:dyDescent="0.25">
      <c r="B27" s="34"/>
      <c r="C27" s="34"/>
      <c r="D27" s="35"/>
      <c r="E27" s="36"/>
      <c r="F27" s="35"/>
      <c r="G27" s="37" t="str">
        <f ca="1">IF(OR(F27="",F27&lt;Cover!$C$15,F27&gt;Cover!$C$15+90),"",INT((F27-Cover!$C$15)/7)+1)</f>
        <v/>
      </c>
      <c r="H27" s="34"/>
      <c r="I27" s="38">
        <f t="shared" ca="1" si="0"/>
        <v>0</v>
      </c>
      <c r="J27" s="38">
        <f t="shared" ca="1" si="1"/>
        <v>0</v>
      </c>
      <c r="K27" s="38">
        <f t="shared" ca="1" si="2"/>
        <v>0</v>
      </c>
      <c r="L27" s="38">
        <f t="shared" ca="1" si="3"/>
        <v>0</v>
      </c>
      <c r="M27" s="38">
        <f t="shared" ca="1" si="4"/>
        <v>0</v>
      </c>
      <c r="N27" s="38">
        <f t="shared" ca="1" si="5"/>
        <v>0</v>
      </c>
      <c r="O27" s="38">
        <f t="shared" ca="1" si="6"/>
        <v>0</v>
      </c>
      <c r="P27" s="38">
        <f t="shared" ca="1" si="7"/>
        <v>0</v>
      </c>
      <c r="Q27" s="38">
        <f t="shared" ca="1" si="8"/>
        <v>0</v>
      </c>
      <c r="R27" s="38">
        <f t="shared" ca="1" si="9"/>
        <v>0</v>
      </c>
      <c r="S27" s="38">
        <f t="shared" ca="1" si="10"/>
        <v>0</v>
      </c>
      <c r="T27" s="38">
        <f t="shared" ca="1" si="11"/>
        <v>0</v>
      </c>
      <c r="U27" s="38">
        <f t="shared" ca="1" si="12"/>
        <v>0</v>
      </c>
    </row>
    <row r="28" spans="2:21" ht="15" customHeight="1" x14ac:dyDescent="0.25">
      <c r="B28" s="34"/>
      <c r="C28" s="34"/>
      <c r="D28" s="35"/>
      <c r="E28" s="36"/>
      <c r="F28" s="35"/>
      <c r="G28" s="37" t="str">
        <f ca="1">IF(OR(F28="",F28&lt;Cover!$C$15,F28&gt;Cover!$C$15+90),"",INT((F28-Cover!$C$15)/7)+1)</f>
        <v/>
      </c>
      <c r="H28" s="34"/>
      <c r="I28" s="38">
        <f t="shared" ca="1" si="0"/>
        <v>0</v>
      </c>
      <c r="J28" s="38">
        <f t="shared" ca="1" si="1"/>
        <v>0</v>
      </c>
      <c r="K28" s="38">
        <f t="shared" ca="1" si="2"/>
        <v>0</v>
      </c>
      <c r="L28" s="38">
        <f t="shared" ca="1" si="3"/>
        <v>0</v>
      </c>
      <c r="M28" s="38">
        <f t="shared" ca="1" si="4"/>
        <v>0</v>
      </c>
      <c r="N28" s="38">
        <f t="shared" ca="1" si="5"/>
        <v>0</v>
      </c>
      <c r="O28" s="38">
        <f t="shared" ca="1" si="6"/>
        <v>0</v>
      </c>
      <c r="P28" s="38">
        <f t="shared" ca="1" si="7"/>
        <v>0</v>
      </c>
      <c r="Q28" s="38">
        <f t="shared" ca="1" si="8"/>
        <v>0</v>
      </c>
      <c r="R28" s="38">
        <f t="shared" ca="1" si="9"/>
        <v>0</v>
      </c>
      <c r="S28" s="38">
        <f t="shared" ca="1" si="10"/>
        <v>0</v>
      </c>
      <c r="T28" s="38">
        <f t="shared" ca="1" si="11"/>
        <v>0</v>
      </c>
      <c r="U28" s="38">
        <f t="shared" ca="1" si="12"/>
        <v>0</v>
      </c>
    </row>
    <row r="29" spans="2:21" ht="15" customHeight="1" x14ac:dyDescent="0.25">
      <c r="B29" s="34"/>
      <c r="C29" s="34"/>
      <c r="D29" s="35"/>
      <c r="E29" s="36"/>
      <c r="F29" s="35"/>
      <c r="G29" s="37" t="str">
        <f ca="1">IF(OR(F29="",F29&lt;Cover!$C$15,F29&gt;Cover!$C$15+90),"",INT((F29-Cover!$C$15)/7)+1)</f>
        <v/>
      </c>
      <c r="H29" s="34"/>
      <c r="I29" s="38">
        <f t="shared" ca="1" si="0"/>
        <v>0</v>
      </c>
      <c r="J29" s="38">
        <f t="shared" ca="1" si="1"/>
        <v>0</v>
      </c>
      <c r="K29" s="38">
        <f t="shared" ca="1" si="2"/>
        <v>0</v>
      </c>
      <c r="L29" s="38">
        <f t="shared" ca="1" si="3"/>
        <v>0</v>
      </c>
      <c r="M29" s="38">
        <f t="shared" ca="1" si="4"/>
        <v>0</v>
      </c>
      <c r="N29" s="38">
        <f t="shared" ca="1" si="5"/>
        <v>0</v>
      </c>
      <c r="O29" s="38">
        <f t="shared" ca="1" si="6"/>
        <v>0</v>
      </c>
      <c r="P29" s="38">
        <f t="shared" ca="1" si="7"/>
        <v>0</v>
      </c>
      <c r="Q29" s="38">
        <f t="shared" ca="1" si="8"/>
        <v>0</v>
      </c>
      <c r="R29" s="38">
        <f t="shared" ca="1" si="9"/>
        <v>0</v>
      </c>
      <c r="S29" s="38">
        <f t="shared" ca="1" si="10"/>
        <v>0</v>
      </c>
      <c r="T29" s="38">
        <f t="shared" ca="1" si="11"/>
        <v>0</v>
      </c>
      <c r="U29" s="38">
        <f t="shared" ca="1" si="12"/>
        <v>0</v>
      </c>
    </row>
    <row r="30" spans="2:21" ht="15" customHeight="1" x14ac:dyDescent="0.25">
      <c r="B30" s="34"/>
      <c r="C30" s="34"/>
      <c r="D30" s="35"/>
      <c r="E30" s="36"/>
      <c r="F30" s="35"/>
      <c r="G30" s="37" t="str">
        <f ca="1">IF(OR(F30="",F30&lt;Cover!$C$15,F30&gt;Cover!$C$15+90),"",INT((F30-Cover!$C$15)/7)+1)</f>
        <v/>
      </c>
      <c r="H30" s="34"/>
      <c r="I30" s="38">
        <f t="shared" ca="1" si="0"/>
        <v>0</v>
      </c>
      <c r="J30" s="38">
        <f t="shared" ca="1" si="1"/>
        <v>0</v>
      </c>
      <c r="K30" s="38">
        <f t="shared" ca="1" si="2"/>
        <v>0</v>
      </c>
      <c r="L30" s="38">
        <f t="shared" ca="1" si="3"/>
        <v>0</v>
      </c>
      <c r="M30" s="38">
        <f t="shared" ca="1" si="4"/>
        <v>0</v>
      </c>
      <c r="N30" s="38">
        <f t="shared" ca="1" si="5"/>
        <v>0</v>
      </c>
      <c r="O30" s="38">
        <f t="shared" ca="1" si="6"/>
        <v>0</v>
      </c>
      <c r="P30" s="38">
        <f t="shared" ca="1" si="7"/>
        <v>0</v>
      </c>
      <c r="Q30" s="38">
        <f t="shared" ca="1" si="8"/>
        <v>0</v>
      </c>
      <c r="R30" s="38">
        <f t="shared" ca="1" si="9"/>
        <v>0</v>
      </c>
      <c r="S30" s="38">
        <f t="shared" ca="1" si="10"/>
        <v>0</v>
      </c>
      <c r="T30" s="38">
        <f t="shared" ca="1" si="11"/>
        <v>0</v>
      </c>
      <c r="U30" s="38">
        <f t="shared" ca="1" si="12"/>
        <v>0</v>
      </c>
    </row>
    <row r="31" spans="2:21" ht="15" customHeight="1" x14ac:dyDescent="0.25">
      <c r="B31" s="34"/>
      <c r="C31" s="34"/>
      <c r="D31" s="35"/>
      <c r="E31" s="36"/>
      <c r="F31" s="35"/>
      <c r="G31" s="37" t="str">
        <f ca="1">IF(OR(F31="",F31&lt;Cover!$C$15,F31&gt;Cover!$C$15+90),"",INT((F31-Cover!$C$15)/7)+1)</f>
        <v/>
      </c>
      <c r="H31" s="34"/>
      <c r="I31" s="38">
        <f t="shared" ca="1" si="0"/>
        <v>0</v>
      </c>
      <c r="J31" s="38">
        <f t="shared" ca="1" si="1"/>
        <v>0</v>
      </c>
      <c r="K31" s="38">
        <f t="shared" ca="1" si="2"/>
        <v>0</v>
      </c>
      <c r="L31" s="38">
        <f t="shared" ca="1" si="3"/>
        <v>0</v>
      </c>
      <c r="M31" s="38">
        <f t="shared" ca="1" si="4"/>
        <v>0</v>
      </c>
      <c r="N31" s="38">
        <f t="shared" ca="1" si="5"/>
        <v>0</v>
      </c>
      <c r="O31" s="38">
        <f t="shared" ca="1" si="6"/>
        <v>0</v>
      </c>
      <c r="P31" s="38">
        <f t="shared" ca="1" si="7"/>
        <v>0</v>
      </c>
      <c r="Q31" s="38">
        <f t="shared" ca="1" si="8"/>
        <v>0</v>
      </c>
      <c r="R31" s="38">
        <f t="shared" ca="1" si="9"/>
        <v>0</v>
      </c>
      <c r="S31" s="38">
        <f t="shared" ca="1" si="10"/>
        <v>0</v>
      </c>
      <c r="T31" s="38">
        <f t="shared" ca="1" si="11"/>
        <v>0</v>
      </c>
      <c r="U31" s="38">
        <f t="shared" ca="1" si="12"/>
        <v>0</v>
      </c>
    </row>
    <row r="32" spans="2:21" ht="15" customHeight="1" x14ac:dyDescent="0.25">
      <c r="B32" s="34"/>
      <c r="C32" s="34"/>
      <c r="D32" s="35"/>
      <c r="E32" s="36"/>
      <c r="F32" s="35"/>
      <c r="G32" s="37" t="str">
        <f ca="1">IF(OR(F32="",F32&lt;Cover!$C$15,F32&gt;Cover!$C$15+90),"",INT((F32-Cover!$C$15)/7)+1)</f>
        <v/>
      </c>
      <c r="H32" s="34"/>
      <c r="I32" s="38">
        <f t="shared" ca="1" si="0"/>
        <v>0</v>
      </c>
      <c r="J32" s="38">
        <f t="shared" ca="1" si="1"/>
        <v>0</v>
      </c>
      <c r="K32" s="38">
        <f t="shared" ca="1" si="2"/>
        <v>0</v>
      </c>
      <c r="L32" s="38">
        <f t="shared" ca="1" si="3"/>
        <v>0</v>
      </c>
      <c r="M32" s="38">
        <f t="shared" ca="1" si="4"/>
        <v>0</v>
      </c>
      <c r="N32" s="38">
        <f t="shared" ca="1" si="5"/>
        <v>0</v>
      </c>
      <c r="O32" s="38">
        <f t="shared" ca="1" si="6"/>
        <v>0</v>
      </c>
      <c r="P32" s="38">
        <f t="shared" ca="1" si="7"/>
        <v>0</v>
      </c>
      <c r="Q32" s="38">
        <f t="shared" ca="1" si="8"/>
        <v>0</v>
      </c>
      <c r="R32" s="38">
        <f t="shared" ca="1" si="9"/>
        <v>0</v>
      </c>
      <c r="S32" s="38">
        <f t="shared" ca="1" si="10"/>
        <v>0</v>
      </c>
      <c r="T32" s="38">
        <f t="shared" ca="1" si="11"/>
        <v>0</v>
      </c>
      <c r="U32" s="38">
        <f t="shared" ca="1" si="12"/>
        <v>0</v>
      </c>
    </row>
    <row r="33" spans="2:21" ht="15" customHeight="1" x14ac:dyDescent="0.25">
      <c r="B33" s="34"/>
      <c r="C33" s="34"/>
      <c r="D33" s="35"/>
      <c r="E33" s="36"/>
      <c r="F33" s="35"/>
      <c r="G33" s="37" t="str">
        <f ca="1">IF(OR(F33="",F33&lt;Cover!$C$15,F33&gt;Cover!$C$15+90),"",INT((F33-Cover!$C$15)/7)+1)</f>
        <v/>
      </c>
      <c r="H33" s="34"/>
      <c r="I33" s="38">
        <f t="shared" ca="1" si="0"/>
        <v>0</v>
      </c>
      <c r="J33" s="38">
        <f t="shared" ca="1" si="1"/>
        <v>0</v>
      </c>
      <c r="K33" s="38">
        <f t="shared" ca="1" si="2"/>
        <v>0</v>
      </c>
      <c r="L33" s="38">
        <f t="shared" ca="1" si="3"/>
        <v>0</v>
      </c>
      <c r="M33" s="38">
        <f t="shared" ca="1" si="4"/>
        <v>0</v>
      </c>
      <c r="N33" s="38">
        <f t="shared" ca="1" si="5"/>
        <v>0</v>
      </c>
      <c r="O33" s="38">
        <f t="shared" ca="1" si="6"/>
        <v>0</v>
      </c>
      <c r="P33" s="38">
        <f t="shared" ca="1" si="7"/>
        <v>0</v>
      </c>
      <c r="Q33" s="38">
        <f t="shared" ca="1" si="8"/>
        <v>0</v>
      </c>
      <c r="R33" s="38">
        <f t="shared" ca="1" si="9"/>
        <v>0</v>
      </c>
      <c r="S33" s="38">
        <f t="shared" ca="1" si="10"/>
        <v>0</v>
      </c>
      <c r="T33" s="38">
        <f t="shared" ca="1" si="11"/>
        <v>0</v>
      </c>
      <c r="U33" s="38">
        <f t="shared" ca="1" si="12"/>
        <v>0</v>
      </c>
    </row>
    <row r="34" spans="2:21" ht="15" customHeight="1" x14ac:dyDescent="0.25">
      <c r="B34" s="34"/>
      <c r="C34" s="34"/>
      <c r="D34" s="35"/>
      <c r="E34" s="36"/>
      <c r="F34" s="35"/>
      <c r="G34" s="37" t="str">
        <f ca="1">IF(OR(F34="",F34&lt;Cover!$C$15,F34&gt;Cover!$C$15+90),"",INT((F34-Cover!$C$15)/7)+1)</f>
        <v/>
      </c>
      <c r="H34" s="34"/>
      <c r="I34" s="38">
        <f t="shared" ca="1" si="0"/>
        <v>0</v>
      </c>
      <c r="J34" s="38">
        <f t="shared" ca="1" si="1"/>
        <v>0</v>
      </c>
      <c r="K34" s="38">
        <f t="shared" ca="1" si="2"/>
        <v>0</v>
      </c>
      <c r="L34" s="38">
        <f t="shared" ca="1" si="3"/>
        <v>0</v>
      </c>
      <c r="M34" s="38">
        <f t="shared" ca="1" si="4"/>
        <v>0</v>
      </c>
      <c r="N34" s="38">
        <f t="shared" ca="1" si="5"/>
        <v>0</v>
      </c>
      <c r="O34" s="38">
        <f t="shared" ca="1" si="6"/>
        <v>0</v>
      </c>
      <c r="P34" s="38">
        <f t="shared" ca="1" si="7"/>
        <v>0</v>
      </c>
      <c r="Q34" s="38">
        <f t="shared" ca="1" si="8"/>
        <v>0</v>
      </c>
      <c r="R34" s="38">
        <f t="shared" ca="1" si="9"/>
        <v>0</v>
      </c>
      <c r="S34" s="38">
        <f t="shared" ca="1" si="10"/>
        <v>0</v>
      </c>
      <c r="T34" s="38">
        <f t="shared" ca="1" si="11"/>
        <v>0</v>
      </c>
      <c r="U34" s="38">
        <f t="shared" ca="1" si="12"/>
        <v>0</v>
      </c>
    </row>
    <row r="35" spans="2:21" ht="15" customHeight="1" x14ac:dyDescent="0.25">
      <c r="B35" s="34"/>
      <c r="C35" s="34"/>
      <c r="D35" s="35"/>
      <c r="E35" s="36"/>
      <c r="F35" s="35"/>
      <c r="G35" s="37" t="str">
        <f ca="1">IF(OR(F35="",F35&lt;Cover!$C$15,F35&gt;Cover!$C$15+90),"",INT((F35-Cover!$C$15)/7)+1)</f>
        <v/>
      </c>
      <c r="H35" s="34"/>
      <c r="I35" s="38">
        <f t="shared" ca="1" si="0"/>
        <v>0</v>
      </c>
      <c r="J35" s="38">
        <f t="shared" ca="1" si="1"/>
        <v>0</v>
      </c>
      <c r="K35" s="38">
        <f t="shared" ca="1" si="2"/>
        <v>0</v>
      </c>
      <c r="L35" s="38">
        <f t="shared" ca="1" si="3"/>
        <v>0</v>
      </c>
      <c r="M35" s="38">
        <f t="shared" ca="1" si="4"/>
        <v>0</v>
      </c>
      <c r="N35" s="38">
        <f t="shared" ca="1" si="5"/>
        <v>0</v>
      </c>
      <c r="O35" s="38">
        <f t="shared" ca="1" si="6"/>
        <v>0</v>
      </c>
      <c r="P35" s="38">
        <f t="shared" ca="1" si="7"/>
        <v>0</v>
      </c>
      <c r="Q35" s="38">
        <f t="shared" ca="1" si="8"/>
        <v>0</v>
      </c>
      <c r="R35" s="38">
        <f t="shared" ca="1" si="9"/>
        <v>0</v>
      </c>
      <c r="S35" s="38">
        <f t="shared" ca="1" si="10"/>
        <v>0</v>
      </c>
      <c r="T35" s="38">
        <f t="shared" ca="1" si="11"/>
        <v>0</v>
      </c>
      <c r="U35" s="38">
        <f t="shared" ca="1" si="12"/>
        <v>0</v>
      </c>
    </row>
    <row r="36" spans="2:21" ht="15" customHeight="1" x14ac:dyDescent="0.25">
      <c r="B36" s="34"/>
      <c r="C36" s="34"/>
      <c r="D36" s="35"/>
      <c r="E36" s="36"/>
      <c r="F36" s="35"/>
      <c r="G36" s="37" t="str">
        <f ca="1">IF(OR(F36="",F36&lt;Cover!$C$15,F36&gt;Cover!$C$15+90),"",INT((F36-Cover!$C$15)/7)+1)</f>
        <v/>
      </c>
      <c r="H36" s="34"/>
      <c r="I36" s="38">
        <f t="shared" ca="1" si="0"/>
        <v>0</v>
      </c>
      <c r="J36" s="38">
        <f t="shared" ca="1" si="1"/>
        <v>0</v>
      </c>
      <c r="K36" s="38">
        <f t="shared" ca="1" si="2"/>
        <v>0</v>
      </c>
      <c r="L36" s="38">
        <f t="shared" ca="1" si="3"/>
        <v>0</v>
      </c>
      <c r="M36" s="38">
        <f t="shared" ca="1" si="4"/>
        <v>0</v>
      </c>
      <c r="N36" s="38">
        <f t="shared" ca="1" si="5"/>
        <v>0</v>
      </c>
      <c r="O36" s="38">
        <f t="shared" ca="1" si="6"/>
        <v>0</v>
      </c>
      <c r="P36" s="38">
        <f t="shared" ca="1" si="7"/>
        <v>0</v>
      </c>
      <c r="Q36" s="38">
        <f t="shared" ca="1" si="8"/>
        <v>0</v>
      </c>
      <c r="R36" s="38">
        <f t="shared" ca="1" si="9"/>
        <v>0</v>
      </c>
      <c r="S36" s="38">
        <f t="shared" ca="1" si="10"/>
        <v>0</v>
      </c>
      <c r="T36" s="38">
        <f t="shared" ca="1" si="11"/>
        <v>0</v>
      </c>
      <c r="U36" s="38">
        <f t="shared" ca="1" si="12"/>
        <v>0</v>
      </c>
    </row>
    <row r="37" spans="2:21" ht="15" customHeight="1" x14ac:dyDescent="0.25">
      <c r="B37" s="34"/>
      <c r="C37" s="34"/>
      <c r="D37" s="35"/>
      <c r="E37" s="36"/>
      <c r="F37" s="35"/>
      <c r="G37" s="37" t="str">
        <f ca="1">IF(OR(F37="",F37&lt;Cover!$C$15,F37&gt;Cover!$C$15+90),"",INT((F37-Cover!$C$15)/7)+1)</f>
        <v/>
      </c>
      <c r="H37" s="34"/>
      <c r="I37" s="38">
        <f t="shared" ca="1" si="0"/>
        <v>0</v>
      </c>
      <c r="J37" s="38">
        <f t="shared" ca="1" si="1"/>
        <v>0</v>
      </c>
      <c r="K37" s="38">
        <f t="shared" ca="1" si="2"/>
        <v>0</v>
      </c>
      <c r="L37" s="38">
        <f t="shared" ca="1" si="3"/>
        <v>0</v>
      </c>
      <c r="M37" s="38">
        <f t="shared" ca="1" si="4"/>
        <v>0</v>
      </c>
      <c r="N37" s="38">
        <f t="shared" ca="1" si="5"/>
        <v>0</v>
      </c>
      <c r="O37" s="38">
        <f t="shared" ca="1" si="6"/>
        <v>0</v>
      </c>
      <c r="P37" s="38">
        <f t="shared" ca="1" si="7"/>
        <v>0</v>
      </c>
      <c r="Q37" s="38">
        <f t="shared" ca="1" si="8"/>
        <v>0</v>
      </c>
      <c r="R37" s="38">
        <f t="shared" ca="1" si="9"/>
        <v>0</v>
      </c>
      <c r="S37" s="38">
        <f t="shared" ca="1" si="10"/>
        <v>0</v>
      </c>
      <c r="T37" s="38">
        <f t="shared" ca="1" si="11"/>
        <v>0</v>
      </c>
      <c r="U37" s="38">
        <f t="shared" ca="1" si="12"/>
        <v>0</v>
      </c>
    </row>
    <row r="38" spans="2:21" ht="15" customHeight="1" x14ac:dyDescent="0.25">
      <c r="B38" s="34"/>
      <c r="C38" s="34"/>
      <c r="D38" s="35"/>
      <c r="E38" s="36"/>
      <c r="F38" s="35"/>
      <c r="G38" s="37" t="str">
        <f ca="1">IF(OR(F38="",F38&lt;Cover!$C$15,F38&gt;Cover!$C$15+90),"",INT((F38-Cover!$C$15)/7)+1)</f>
        <v/>
      </c>
      <c r="H38" s="34"/>
      <c r="I38" s="38">
        <f t="shared" ca="1" si="0"/>
        <v>0</v>
      </c>
      <c r="J38" s="38">
        <f t="shared" ca="1" si="1"/>
        <v>0</v>
      </c>
      <c r="K38" s="38">
        <f t="shared" ca="1" si="2"/>
        <v>0</v>
      </c>
      <c r="L38" s="38">
        <f t="shared" ca="1" si="3"/>
        <v>0</v>
      </c>
      <c r="M38" s="38">
        <f t="shared" ca="1" si="4"/>
        <v>0</v>
      </c>
      <c r="N38" s="38">
        <f t="shared" ca="1" si="5"/>
        <v>0</v>
      </c>
      <c r="O38" s="38">
        <f t="shared" ca="1" si="6"/>
        <v>0</v>
      </c>
      <c r="P38" s="38">
        <f t="shared" ca="1" si="7"/>
        <v>0</v>
      </c>
      <c r="Q38" s="38">
        <f t="shared" ca="1" si="8"/>
        <v>0</v>
      </c>
      <c r="R38" s="38">
        <f t="shared" ca="1" si="9"/>
        <v>0</v>
      </c>
      <c r="S38" s="38">
        <f t="shared" ca="1" si="10"/>
        <v>0</v>
      </c>
      <c r="T38" s="38">
        <f t="shared" ca="1" si="11"/>
        <v>0</v>
      </c>
      <c r="U38" s="38">
        <f t="shared" ca="1" si="12"/>
        <v>0</v>
      </c>
    </row>
    <row r="39" spans="2:21" ht="15" customHeight="1" x14ac:dyDescent="0.25">
      <c r="B39" s="34"/>
      <c r="C39" s="34"/>
      <c r="D39" s="35"/>
      <c r="E39" s="36"/>
      <c r="F39" s="35"/>
      <c r="G39" s="37" t="str">
        <f ca="1">IF(OR(F39="",F39&lt;Cover!$C$15,F39&gt;Cover!$C$15+90),"",INT((F39-Cover!$C$15)/7)+1)</f>
        <v/>
      </c>
      <c r="H39" s="34"/>
      <c r="I39" s="38">
        <f t="shared" ca="1" si="0"/>
        <v>0</v>
      </c>
      <c r="J39" s="38">
        <f t="shared" ca="1" si="1"/>
        <v>0</v>
      </c>
      <c r="K39" s="38">
        <f t="shared" ca="1" si="2"/>
        <v>0</v>
      </c>
      <c r="L39" s="38">
        <f t="shared" ca="1" si="3"/>
        <v>0</v>
      </c>
      <c r="M39" s="38">
        <f t="shared" ca="1" si="4"/>
        <v>0</v>
      </c>
      <c r="N39" s="38">
        <f t="shared" ca="1" si="5"/>
        <v>0</v>
      </c>
      <c r="O39" s="38">
        <f t="shared" ca="1" si="6"/>
        <v>0</v>
      </c>
      <c r="P39" s="38">
        <f t="shared" ca="1" si="7"/>
        <v>0</v>
      </c>
      <c r="Q39" s="38">
        <f t="shared" ca="1" si="8"/>
        <v>0</v>
      </c>
      <c r="R39" s="38">
        <f t="shared" ca="1" si="9"/>
        <v>0</v>
      </c>
      <c r="S39" s="38">
        <f t="shared" ca="1" si="10"/>
        <v>0</v>
      </c>
      <c r="T39" s="38">
        <f t="shared" ca="1" si="11"/>
        <v>0</v>
      </c>
      <c r="U39" s="38">
        <f t="shared" ca="1" si="12"/>
        <v>0</v>
      </c>
    </row>
    <row r="40" spans="2:21" ht="15" customHeight="1" x14ac:dyDescent="0.25">
      <c r="B40" s="34"/>
      <c r="C40" s="34"/>
      <c r="D40" s="35"/>
      <c r="E40" s="36"/>
      <c r="F40" s="35"/>
      <c r="G40" s="37" t="str">
        <f ca="1">IF(OR(F40="",F40&lt;Cover!$C$15,F40&gt;Cover!$C$15+90),"",INT((F40-Cover!$C$15)/7)+1)</f>
        <v/>
      </c>
      <c r="H40" s="34"/>
      <c r="I40" s="38">
        <f t="shared" ca="1" si="0"/>
        <v>0</v>
      </c>
      <c r="J40" s="38">
        <f t="shared" ca="1" si="1"/>
        <v>0</v>
      </c>
      <c r="K40" s="38">
        <f t="shared" ca="1" si="2"/>
        <v>0</v>
      </c>
      <c r="L40" s="38">
        <f t="shared" ca="1" si="3"/>
        <v>0</v>
      </c>
      <c r="M40" s="38">
        <f t="shared" ca="1" si="4"/>
        <v>0</v>
      </c>
      <c r="N40" s="38">
        <f t="shared" ca="1" si="5"/>
        <v>0</v>
      </c>
      <c r="O40" s="38">
        <f t="shared" ca="1" si="6"/>
        <v>0</v>
      </c>
      <c r="P40" s="38">
        <f t="shared" ca="1" si="7"/>
        <v>0</v>
      </c>
      <c r="Q40" s="38">
        <f t="shared" ca="1" si="8"/>
        <v>0</v>
      </c>
      <c r="R40" s="38">
        <f t="shared" ca="1" si="9"/>
        <v>0</v>
      </c>
      <c r="S40" s="38">
        <f t="shared" ca="1" si="10"/>
        <v>0</v>
      </c>
      <c r="T40" s="38">
        <f t="shared" ca="1" si="11"/>
        <v>0</v>
      </c>
      <c r="U40" s="38">
        <f t="shared" ca="1" si="12"/>
        <v>0</v>
      </c>
    </row>
    <row r="41" spans="2:21" ht="15" customHeight="1" x14ac:dyDescent="0.25">
      <c r="B41" s="34"/>
      <c r="C41" s="34"/>
      <c r="D41" s="35"/>
      <c r="E41" s="36"/>
      <c r="F41" s="35"/>
      <c r="G41" s="37" t="str">
        <f ca="1">IF(OR(F41="",F41&lt;Cover!$C$15,F41&gt;Cover!$C$15+90),"",INT((F41-Cover!$C$15)/7)+1)</f>
        <v/>
      </c>
      <c r="H41" s="34"/>
      <c r="I41" s="38">
        <f t="shared" ref="I41:I58" ca="1" si="13">IFERROR(IF($G41=1,$E41,0),0)</f>
        <v>0</v>
      </c>
      <c r="J41" s="38">
        <f t="shared" ref="J41:J58" ca="1" si="14">IFERROR(IF($G41=2,$E41,0),0)</f>
        <v>0</v>
      </c>
      <c r="K41" s="38">
        <f t="shared" ref="K41:K58" ca="1" si="15">IFERROR(IF($G41=3,$E41,0),0)</f>
        <v>0</v>
      </c>
      <c r="L41" s="38">
        <f t="shared" ref="L41:L58" ca="1" si="16">IFERROR(IF($G41=4,$E41,0),0)</f>
        <v>0</v>
      </c>
      <c r="M41" s="38">
        <f t="shared" ref="M41:M58" ca="1" si="17">IFERROR(IF($G41=5,$E41,0),0)</f>
        <v>0</v>
      </c>
      <c r="N41" s="38">
        <f t="shared" ref="N41:N58" ca="1" si="18">IFERROR(IF($G41=6,$E41,0),0)</f>
        <v>0</v>
      </c>
      <c r="O41" s="38">
        <f t="shared" ref="O41:O58" ca="1" si="19">IFERROR(IF($G41=7,$E41,0),0)</f>
        <v>0</v>
      </c>
      <c r="P41" s="38">
        <f t="shared" ref="P41:P58" ca="1" si="20">IFERROR(IF($G41=8,$E41,0),0)</f>
        <v>0</v>
      </c>
      <c r="Q41" s="38">
        <f t="shared" ref="Q41:Q58" ca="1" si="21">IFERROR(IF($G41=9,$E41,0),0)</f>
        <v>0</v>
      </c>
      <c r="R41" s="38">
        <f t="shared" ref="R41:R58" ca="1" si="22">IFERROR(IF($G41=10,$E41,0),0)</f>
        <v>0</v>
      </c>
      <c r="S41" s="38">
        <f t="shared" ref="S41:S58" ca="1" si="23">IFERROR(IF($G41=11,$E41,0),0)</f>
        <v>0</v>
      </c>
      <c r="T41" s="38">
        <f t="shared" ref="T41:T58" ca="1" si="24">IFERROR(IF($G41=12,$E41,0),0)</f>
        <v>0</v>
      </c>
      <c r="U41" s="38">
        <f t="shared" ref="U41:U58" ca="1" si="25">IFERROR(IF($G41=13,$E41,0),0)</f>
        <v>0</v>
      </c>
    </row>
    <row r="42" spans="2:21" ht="15" customHeight="1" x14ac:dyDescent="0.25">
      <c r="B42" s="34"/>
      <c r="C42" s="34"/>
      <c r="D42" s="35"/>
      <c r="E42" s="36"/>
      <c r="F42" s="35"/>
      <c r="G42" s="37" t="str">
        <f ca="1">IF(OR(F42="",F42&lt;Cover!$C$15,F42&gt;Cover!$C$15+90),"",INT((F42-Cover!$C$15)/7)+1)</f>
        <v/>
      </c>
      <c r="H42" s="34"/>
      <c r="I42" s="38">
        <f t="shared" ca="1" si="13"/>
        <v>0</v>
      </c>
      <c r="J42" s="38">
        <f t="shared" ca="1" si="14"/>
        <v>0</v>
      </c>
      <c r="K42" s="38">
        <f t="shared" ca="1" si="15"/>
        <v>0</v>
      </c>
      <c r="L42" s="38">
        <f t="shared" ca="1" si="16"/>
        <v>0</v>
      </c>
      <c r="M42" s="38">
        <f t="shared" ca="1" si="17"/>
        <v>0</v>
      </c>
      <c r="N42" s="38">
        <f t="shared" ca="1" si="18"/>
        <v>0</v>
      </c>
      <c r="O42" s="38">
        <f t="shared" ca="1" si="19"/>
        <v>0</v>
      </c>
      <c r="P42" s="38">
        <f t="shared" ca="1" si="20"/>
        <v>0</v>
      </c>
      <c r="Q42" s="38">
        <f t="shared" ca="1" si="21"/>
        <v>0</v>
      </c>
      <c r="R42" s="38">
        <f t="shared" ca="1" si="22"/>
        <v>0</v>
      </c>
      <c r="S42" s="38">
        <f t="shared" ca="1" si="23"/>
        <v>0</v>
      </c>
      <c r="T42" s="38">
        <f t="shared" ca="1" si="24"/>
        <v>0</v>
      </c>
      <c r="U42" s="38">
        <f t="shared" ca="1" si="25"/>
        <v>0</v>
      </c>
    </row>
    <row r="43" spans="2:21" ht="15" customHeight="1" x14ac:dyDescent="0.25">
      <c r="B43" s="34"/>
      <c r="C43" s="34"/>
      <c r="D43" s="35"/>
      <c r="E43" s="36"/>
      <c r="F43" s="35"/>
      <c r="G43" s="37" t="str">
        <f ca="1">IF(OR(F43="",F43&lt;Cover!$C$15,F43&gt;Cover!$C$15+90),"",INT((F43-Cover!$C$15)/7)+1)</f>
        <v/>
      </c>
      <c r="H43" s="34"/>
      <c r="I43" s="38">
        <f t="shared" ca="1" si="13"/>
        <v>0</v>
      </c>
      <c r="J43" s="38">
        <f t="shared" ca="1" si="14"/>
        <v>0</v>
      </c>
      <c r="K43" s="38">
        <f t="shared" ca="1" si="15"/>
        <v>0</v>
      </c>
      <c r="L43" s="38">
        <f t="shared" ca="1" si="16"/>
        <v>0</v>
      </c>
      <c r="M43" s="38">
        <f t="shared" ca="1" si="17"/>
        <v>0</v>
      </c>
      <c r="N43" s="38">
        <f t="shared" ca="1" si="18"/>
        <v>0</v>
      </c>
      <c r="O43" s="38">
        <f t="shared" ca="1" si="19"/>
        <v>0</v>
      </c>
      <c r="P43" s="38">
        <f t="shared" ca="1" si="20"/>
        <v>0</v>
      </c>
      <c r="Q43" s="38">
        <f t="shared" ca="1" si="21"/>
        <v>0</v>
      </c>
      <c r="R43" s="38">
        <f t="shared" ca="1" si="22"/>
        <v>0</v>
      </c>
      <c r="S43" s="38">
        <f t="shared" ca="1" si="23"/>
        <v>0</v>
      </c>
      <c r="T43" s="38">
        <f t="shared" ca="1" si="24"/>
        <v>0</v>
      </c>
      <c r="U43" s="38">
        <f t="shared" ca="1" si="25"/>
        <v>0</v>
      </c>
    </row>
    <row r="44" spans="2:21" ht="15" customHeight="1" x14ac:dyDescent="0.25">
      <c r="B44" s="34"/>
      <c r="C44" s="34"/>
      <c r="D44" s="35"/>
      <c r="E44" s="36"/>
      <c r="F44" s="35"/>
      <c r="G44" s="37" t="str">
        <f ca="1">IF(OR(F44="",F44&lt;Cover!$C$15,F44&gt;Cover!$C$15+90),"",INT((F44-Cover!$C$15)/7)+1)</f>
        <v/>
      </c>
      <c r="H44" s="34"/>
      <c r="I44" s="38">
        <f t="shared" ca="1" si="13"/>
        <v>0</v>
      </c>
      <c r="J44" s="38">
        <f t="shared" ca="1" si="14"/>
        <v>0</v>
      </c>
      <c r="K44" s="38">
        <f t="shared" ca="1" si="15"/>
        <v>0</v>
      </c>
      <c r="L44" s="38">
        <f t="shared" ca="1" si="16"/>
        <v>0</v>
      </c>
      <c r="M44" s="38">
        <f t="shared" ca="1" si="17"/>
        <v>0</v>
      </c>
      <c r="N44" s="38">
        <f t="shared" ca="1" si="18"/>
        <v>0</v>
      </c>
      <c r="O44" s="38">
        <f t="shared" ca="1" si="19"/>
        <v>0</v>
      </c>
      <c r="P44" s="38">
        <f t="shared" ca="1" si="20"/>
        <v>0</v>
      </c>
      <c r="Q44" s="38">
        <f t="shared" ca="1" si="21"/>
        <v>0</v>
      </c>
      <c r="R44" s="38">
        <f t="shared" ca="1" si="22"/>
        <v>0</v>
      </c>
      <c r="S44" s="38">
        <f t="shared" ca="1" si="23"/>
        <v>0</v>
      </c>
      <c r="T44" s="38">
        <f t="shared" ca="1" si="24"/>
        <v>0</v>
      </c>
      <c r="U44" s="38">
        <f t="shared" ca="1" si="25"/>
        <v>0</v>
      </c>
    </row>
    <row r="45" spans="2:21" ht="15" customHeight="1" x14ac:dyDescent="0.25">
      <c r="B45" s="34"/>
      <c r="C45" s="34"/>
      <c r="D45" s="35"/>
      <c r="E45" s="36"/>
      <c r="F45" s="35"/>
      <c r="G45" s="37" t="str">
        <f ca="1">IF(OR(F45="",F45&lt;Cover!$C$15,F45&gt;Cover!$C$15+90),"",INT((F45-Cover!$C$15)/7)+1)</f>
        <v/>
      </c>
      <c r="H45" s="34"/>
      <c r="I45" s="38">
        <f t="shared" ca="1" si="13"/>
        <v>0</v>
      </c>
      <c r="J45" s="38">
        <f t="shared" ca="1" si="14"/>
        <v>0</v>
      </c>
      <c r="K45" s="38">
        <f t="shared" ca="1" si="15"/>
        <v>0</v>
      </c>
      <c r="L45" s="38">
        <f t="shared" ca="1" si="16"/>
        <v>0</v>
      </c>
      <c r="M45" s="38">
        <f t="shared" ca="1" si="17"/>
        <v>0</v>
      </c>
      <c r="N45" s="38">
        <f t="shared" ca="1" si="18"/>
        <v>0</v>
      </c>
      <c r="O45" s="38">
        <f t="shared" ca="1" si="19"/>
        <v>0</v>
      </c>
      <c r="P45" s="38">
        <f t="shared" ca="1" si="20"/>
        <v>0</v>
      </c>
      <c r="Q45" s="38">
        <f t="shared" ca="1" si="21"/>
        <v>0</v>
      </c>
      <c r="R45" s="38">
        <f t="shared" ca="1" si="22"/>
        <v>0</v>
      </c>
      <c r="S45" s="38">
        <f t="shared" ca="1" si="23"/>
        <v>0</v>
      </c>
      <c r="T45" s="38">
        <f t="shared" ca="1" si="24"/>
        <v>0</v>
      </c>
      <c r="U45" s="38">
        <f t="shared" ca="1" si="25"/>
        <v>0</v>
      </c>
    </row>
    <row r="46" spans="2:21" ht="15" customHeight="1" x14ac:dyDescent="0.25">
      <c r="B46" s="34"/>
      <c r="C46" s="34"/>
      <c r="D46" s="35"/>
      <c r="E46" s="36"/>
      <c r="F46" s="35"/>
      <c r="G46" s="37" t="str">
        <f ca="1">IF(OR(F46="",F46&lt;Cover!$C$15,F46&gt;Cover!$C$15+90),"",INT((F46-Cover!$C$15)/7)+1)</f>
        <v/>
      </c>
      <c r="H46" s="34"/>
      <c r="I46" s="38">
        <f t="shared" ca="1" si="13"/>
        <v>0</v>
      </c>
      <c r="J46" s="38">
        <f t="shared" ca="1" si="14"/>
        <v>0</v>
      </c>
      <c r="K46" s="38">
        <f t="shared" ca="1" si="15"/>
        <v>0</v>
      </c>
      <c r="L46" s="38">
        <f t="shared" ca="1" si="16"/>
        <v>0</v>
      </c>
      <c r="M46" s="38">
        <f t="shared" ca="1" si="17"/>
        <v>0</v>
      </c>
      <c r="N46" s="38">
        <f t="shared" ca="1" si="18"/>
        <v>0</v>
      </c>
      <c r="O46" s="38">
        <f t="shared" ca="1" si="19"/>
        <v>0</v>
      </c>
      <c r="P46" s="38">
        <f t="shared" ca="1" si="20"/>
        <v>0</v>
      </c>
      <c r="Q46" s="38">
        <f t="shared" ca="1" si="21"/>
        <v>0</v>
      </c>
      <c r="R46" s="38">
        <f t="shared" ca="1" si="22"/>
        <v>0</v>
      </c>
      <c r="S46" s="38">
        <f t="shared" ca="1" si="23"/>
        <v>0</v>
      </c>
      <c r="T46" s="38">
        <f t="shared" ca="1" si="24"/>
        <v>0</v>
      </c>
      <c r="U46" s="38">
        <f t="shared" ca="1" si="25"/>
        <v>0</v>
      </c>
    </row>
    <row r="47" spans="2:21" ht="15" customHeight="1" x14ac:dyDescent="0.25">
      <c r="B47" s="34"/>
      <c r="C47" s="34"/>
      <c r="D47" s="35"/>
      <c r="E47" s="36"/>
      <c r="F47" s="35"/>
      <c r="G47" s="37" t="str">
        <f ca="1">IF(OR(F47="",F47&lt;Cover!$C$15,F47&gt;Cover!$C$15+90),"",INT((F47-Cover!$C$15)/7)+1)</f>
        <v/>
      </c>
      <c r="H47" s="34"/>
      <c r="I47" s="38">
        <f t="shared" ca="1" si="13"/>
        <v>0</v>
      </c>
      <c r="J47" s="38">
        <f t="shared" ca="1" si="14"/>
        <v>0</v>
      </c>
      <c r="K47" s="38">
        <f t="shared" ca="1" si="15"/>
        <v>0</v>
      </c>
      <c r="L47" s="38">
        <f t="shared" ca="1" si="16"/>
        <v>0</v>
      </c>
      <c r="M47" s="38">
        <f t="shared" ca="1" si="17"/>
        <v>0</v>
      </c>
      <c r="N47" s="38">
        <f t="shared" ca="1" si="18"/>
        <v>0</v>
      </c>
      <c r="O47" s="38">
        <f t="shared" ca="1" si="19"/>
        <v>0</v>
      </c>
      <c r="P47" s="38">
        <f t="shared" ca="1" si="20"/>
        <v>0</v>
      </c>
      <c r="Q47" s="38">
        <f t="shared" ca="1" si="21"/>
        <v>0</v>
      </c>
      <c r="R47" s="38">
        <f t="shared" ca="1" si="22"/>
        <v>0</v>
      </c>
      <c r="S47" s="38">
        <f t="shared" ca="1" si="23"/>
        <v>0</v>
      </c>
      <c r="T47" s="38">
        <f t="shared" ca="1" si="24"/>
        <v>0</v>
      </c>
      <c r="U47" s="38">
        <f t="shared" ca="1" si="25"/>
        <v>0</v>
      </c>
    </row>
    <row r="48" spans="2:21" ht="15" customHeight="1" x14ac:dyDescent="0.25">
      <c r="B48" s="34"/>
      <c r="C48" s="34"/>
      <c r="D48" s="35"/>
      <c r="E48" s="36"/>
      <c r="F48" s="35"/>
      <c r="G48" s="37" t="str">
        <f ca="1">IF(OR(F48="",F48&lt;Cover!$C$15,F48&gt;Cover!$C$15+90),"",INT((F48-Cover!$C$15)/7)+1)</f>
        <v/>
      </c>
      <c r="H48" s="34"/>
      <c r="I48" s="38">
        <f t="shared" ca="1" si="13"/>
        <v>0</v>
      </c>
      <c r="J48" s="38">
        <f t="shared" ca="1" si="14"/>
        <v>0</v>
      </c>
      <c r="K48" s="38">
        <f t="shared" ca="1" si="15"/>
        <v>0</v>
      </c>
      <c r="L48" s="38">
        <f t="shared" ca="1" si="16"/>
        <v>0</v>
      </c>
      <c r="M48" s="38">
        <f t="shared" ca="1" si="17"/>
        <v>0</v>
      </c>
      <c r="N48" s="38">
        <f t="shared" ca="1" si="18"/>
        <v>0</v>
      </c>
      <c r="O48" s="38">
        <f t="shared" ca="1" si="19"/>
        <v>0</v>
      </c>
      <c r="P48" s="38">
        <f t="shared" ca="1" si="20"/>
        <v>0</v>
      </c>
      <c r="Q48" s="38">
        <f t="shared" ca="1" si="21"/>
        <v>0</v>
      </c>
      <c r="R48" s="38">
        <f t="shared" ca="1" si="22"/>
        <v>0</v>
      </c>
      <c r="S48" s="38">
        <f t="shared" ca="1" si="23"/>
        <v>0</v>
      </c>
      <c r="T48" s="38">
        <f t="shared" ca="1" si="24"/>
        <v>0</v>
      </c>
      <c r="U48" s="38">
        <f t="shared" ca="1" si="25"/>
        <v>0</v>
      </c>
    </row>
    <row r="49" spans="2:21" ht="15" customHeight="1" x14ac:dyDescent="0.25">
      <c r="B49" s="34"/>
      <c r="C49" s="34"/>
      <c r="D49" s="35"/>
      <c r="E49" s="36"/>
      <c r="F49" s="35"/>
      <c r="G49" s="37" t="str">
        <f ca="1">IF(OR(F49="",F49&lt;Cover!$C$15,F49&gt;Cover!$C$15+90),"",INT((F49-Cover!$C$15)/7)+1)</f>
        <v/>
      </c>
      <c r="H49" s="34"/>
      <c r="I49" s="38">
        <f t="shared" ca="1" si="13"/>
        <v>0</v>
      </c>
      <c r="J49" s="38">
        <f t="shared" ca="1" si="14"/>
        <v>0</v>
      </c>
      <c r="K49" s="38">
        <f t="shared" ca="1" si="15"/>
        <v>0</v>
      </c>
      <c r="L49" s="38">
        <f t="shared" ca="1" si="16"/>
        <v>0</v>
      </c>
      <c r="M49" s="38">
        <f t="shared" ca="1" si="17"/>
        <v>0</v>
      </c>
      <c r="N49" s="38">
        <f t="shared" ca="1" si="18"/>
        <v>0</v>
      </c>
      <c r="O49" s="38">
        <f t="shared" ca="1" si="19"/>
        <v>0</v>
      </c>
      <c r="P49" s="38">
        <f t="shared" ca="1" si="20"/>
        <v>0</v>
      </c>
      <c r="Q49" s="38">
        <f t="shared" ca="1" si="21"/>
        <v>0</v>
      </c>
      <c r="R49" s="38">
        <f t="shared" ca="1" si="22"/>
        <v>0</v>
      </c>
      <c r="S49" s="38">
        <f t="shared" ca="1" si="23"/>
        <v>0</v>
      </c>
      <c r="T49" s="38">
        <f t="shared" ca="1" si="24"/>
        <v>0</v>
      </c>
      <c r="U49" s="38">
        <f t="shared" ca="1" si="25"/>
        <v>0</v>
      </c>
    </row>
    <row r="50" spans="2:21" ht="15" customHeight="1" x14ac:dyDescent="0.25">
      <c r="B50" s="34"/>
      <c r="C50" s="34"/>
      <c r="D50" s="35"/>
      <c r="E50" s="36"/>
      <c r="F50" s="35"/>
      <c r="G50" s="37" t="str">
        <f ca="1">IF(OR(F50="",F50&lt;Cover!$C$15,F50&gt;Cover!$C$15+90),"",INT((F50-Cover!$C$15)/7)+1)</f>
        <v/>
      </c>
      <c r="H50" s="34"/>
      <c r="I50" s="38">
        <f t="shared" ca="1" si="13"/>
        <v>0</v>
      </c>
      <c r="J50" s="38">
        <f t="shared" ca="1" si="14"/>
        <v>0</v>
      </c>
      <c r="K50" s="38">
        <f t="shared" ca="1" si="15"/>
        <v>0</v>
      </c>
      <c r="L50" s="38">
        <f t="shared" ca="1" si="16"/>
        <v>0</v>
      </c>
      <c r="M50" s="38">
        <f t="shared" ca="1" si="17"/>
        <v>0</v>
      </c>
      <c r="N50" s="38">
        <f t="shared" ca="1" si="18"/>
        <v>0</v>
      </c>
      <c r="O50" s="38">
        <f t="shared" ca="1" si="19"/>
        <v>0</v>
      </c>
      <c r="P50" s="38">
        <f t="shared" ca="1" si="20"/>
        <v>0</v>
      </c>
      <c r="Q50" s="38">
        <f t="shared" ca="1" si="21"/>
        <v>0</v>
      </c>
      <c r="R50" s="38">
        <f t="shared" ca="1" si="22"/>
        <v>0</v>
      </c>
      <c r="S50" s="38">
        <f t="shared" ca="1" si="23"/>
        <v>0</v>
      </c>
      <c r="T50" s="38">
        <f t="shared" ca="1" si="24"/>
        <v>0</v>
      </c>
      <c r="U50" s="38">
        <f t="shared" ca="1" si="25"/>
        <v>0</v>
      </c>
    </row>
    <row r="51" spans="2:21" ht="15" customHeight="1" x14ac:dyDescent="0.25">
      <c r="B51" s="34"/>
      <c r="C51" s="34"/>
      <c r="D51" s="35"/>
      <c r="E51" s="36"/>
      <c r="F51" s="35"/>
      <c r="G51" s="37" t="str">
        <f ca="1">IF(OR(F51="",F51&lt;Cover!$C$15,F51&gt;Cover!$C$15+90),"",INT((F51-Cover!$C$15)/7)+1)</f>
        <v/>
      </c>
      <c r="H51" s="34"/>
      <c r="I51" s="38">
        <f t="shared" ca="1" si="13"/>
        <v>0</v>
      </c>
      <c r="J51" s="38">
        <f t="shared" ca="1" si="14"/>
        <v>0</v>
      </c>
      <c r="K51" s="38">
        <f t="shared" ca="1" si="15"/>
        <v>0</v>
      </c>
      <c r="L51" s="38">
        <f t="shared" ca="1" si="16"/>
        <v>0</v>
      </c>
      <c r="M51" s="38">
        <f t="shared" ca="1" si="17"/>
        <v>0</v>
      </c>
      <c r="N51" s="38">
        <f t="shared" ca="1" si="18"/>
        <v>0</v>
      </c>
      <c r="O51" s="38">
        <f t="shared" ca="1" si="19"/>
        <v>0</v>
      </c>
      <c r="P51" s="38">
        <f t="shared" ca="1" si="20"/>
        <v>0</v>
      </c>
      <c r="Q51" s="38">
        <f t="shared" ca="1" si="21"/>
        <v>0</v>
      </c>
      <c r="R51" s="38">
        <f t="shared" ca="1" si="22"/>
        <v>0</v>
      </c>
      <c r="S51" s="38">
        <f t="shared" ca="1" si="23"/>
        <v>0</v>
      </c>
      <c r="T51" s="38">
        <f t="shared" ca="1" si="24"/>
        <v>0</v>
      </c>
      <c r="U51" s="38">
        <f t="shared" ca="1" si="25"/>
        <v>0</v>
      </c>
    </row>
    <row r="52" spans="2:21" ht="15" customHeight="1" x14ac:dyDescent="0.25">
      <c r="B52" s="34"/>
      <c r="C52" s="34"/>
      <c r="D52" s="35"/>
      <c r="E52" s="36"/>
      <c r="F52" s="35"/>
      <c r="G52" s="37" t="str">
        <f ca="1">IF(OR(F52="",F52&lt;Cover!$C$15,F52&gt;Cover!$C$15+90),"",INT((F52-Cover!$C$15)/7)+1)</f>
        <v/>
      </c>
      <c r="H52" s="34"/>
      <c r="I52" s="38">
        <f t="shared" ca="1" si="13"/>
        <v>0</v>
      </c>
      <c r="J52" s="38">
        <f t="shared" ca="1" si="14"/>
        <v>0</v>
      </c>
      <c r="K52" s="38">
        <f t="shared" ca="1" si="15"/>
        <v>0</v>
      </c>
      <c r="L52" s="38">
        <f t="shared" ca="1" si="16"/>
        <v>0</v>
      </c>
      <c r="M52" s="38">
        <f t="shared" ca="1" si="17"/>
        <v>0</v>
      </c>
      <c r="N52" s="38">
        <f t="shared" ca="1" si="18"/>
        <v>0</v>
      </c>
      <c r="O52" s="38">
        <f t="shared" ca="1" si="19"/>
        <v>0</v>
      </c>
      <c r="P52" s="38">
        <f t="shared" ca="1" si="20"/>
        <v>0</v>
      </c>
      <c r="Q52" s="38">
        <f t="shared" ca="1" si="21"/>
        <v>0</v>
      </c>
      <c r="R52" s="38">
        <f t="shared" ca="1" si="22"/>
        <v>0</v>
      </c>
      <c r="S52" s="38">
        <f t="shared" ca="1" si="23"/>
        <v>0</v>
      </c>
      <c r="T52" s="38">
        <f t="shared" ca="1" si="24"/>
        <v>0</v>
      </c>
      <c r="U52" s="38">
        <f t="shared" ca="1" si="25"/>
        <v>0</v>
      </c>
    </row>
    <row r="53" spans="2:21" ht="15" customHeight="1" x14ac:dyDescent="0.25">
      <c r="B53" s="34"/>
      <c r="C53" s="34"/>
      <c r="D53" s="35"/>
      <c r="E53" s="36"/>
      <c r="F53" s="35"/>
      <c r="G53" s="37" t="str">
        <f ca="1">IF(OR(F53="",F53&lt;Cover!$C$15,F53&gt;Cover!$C$15+90),"",INT((F53-Cover!$C$15)/7)+1)</f>
        <v/>
      </c>
      <c r="H53" s="34"/>
      <c r="I53" s="38">
        <f t="shared" ca="1" si="13"/>
        <v>0</v>
      </c>
      <c r="J53" s="38">
        <f t="shared" ca="1" si="14"/>
        <v>0</v>
      </c>
      <c r="K53" s="38">
        <f t="shared" ca="1" si="15"/>
        <v>0</v>
      </c>
      <c r="L53" s="38">
        <f t="shared" ca="1" si="16"/>
        <v>0</v>
      </c>
      <c r="M53" s="38">
        <f t="shared" ca="1" si="17"/>
        <v>0</v>
      </c>
      <c r="N53" s="38">
        <f t="shared" ca="1" si="18"/>
        <v>0</v>
      </c>
      <c r="O53" s="38">
        <f t="shared" ca="1" si="19"/>
        <v>0</v>
      </c>
      <c r="P53" s="38">
        <f t="shared" ca="1" si="20"/>
        <v>0</v>
      </c>
      <c r="Q53" s="38">
        <f t="shared" ca="1" si="21"/>
        <v>0</v>
      </c>
      <c r="R53" s="38">
        <f t="shared" ca="1" si="22"/>
        <v>0</v>
      </c>
      <c r="S53" s="38">
        <f t="shared" ca="1" si="23"/>
        <v>0</v>
      </c>
      <c r="T53" s="38">
        <f t="shared" ca="1" si="24"/>
        <v>0</v>
      </c>
      <c r="U53" s="38">
        <f t="shared" ca="1" si="25"/>
        <v>0</v>
      </c>
    </row>
    <row r="54" spans="2:21" ht="15" customHeight="1" x14ac:dyDescent="0.25">
      <c r="B54" s="34"/>
      <c r="C54" s="34"/>
      <c r="D54" s="35"/>
      <c r="E54" s="36"/>
      <c r="F54" s="35"/>
      <c r="G54" s="37" t="str">
        <f ca="1">IF(OR(F54="",F54&lt;Cover!$C$15,F54&gt;Cover!$C$15+90),"",INT((F54-Cover!$C$15)/7)+1)</f>
        <v/>
      </c>
      <c r="H54" s="34"/>
      <c r="I54" s="38">
        <f t="shared" ca="1" si="13"/>
        <v>0</v>
      </c>
      <c r="J54" s="38">
        <f t="shared" ca="1" si="14"/>
        <v>0</v>
      </c>
      <c r="K54" s="38">
        <f t="shared" ca="1" si="15"/>
        <v>0</v>
      </c>
      <c r="L54" s="38">
        <f t="shared" ca="1" si="16"/>
        <v>0</v>
      </c>
      <c r="M54" s="38">
        <f t="shared" ca="1" si="17"/>
        <v>0</v>
      </c>
      <c r="N54" s="38">
        <f t="shared" ca="1" si="18"/>
        <v>0</v>
      </c>
      <c r="O54" s="38">
        <f t="shared" ca="1" si="19"/>
        <v>0</v>
      </c>
      <c r="P54" s="38">
        <f t="shared" ca="1" si="20"/>
        <v>0</v>
      </c>
      <c r="Q54" s="38">
        <f t="shared" ca="1" si="21"/>
        <v>0</v>
      </c>
      <c r="R54" s="38">
        <f t="shared" ca="1" si="22"/>
        <v>0</v>
      </c>
      <c r="S54" s="38">
        <f t="shared" ca="1" si="23"/>
        <v>0</v>
      </c>
      <c r="T54" s="38">
        <f t="shared" ca="1" si="24"/>
        <v>0</v>
      </c>
      <c r="U54" s="38">
        <f t="shared" ca="1" si="25"/>
        <v>0</v>
      </c>
    </row>
    <row r="55" spans="2:21" ht="15" customHeight="1" x14ac:dyDescent="0.25">
      <c r="B55" s="34"/>
      <c r="C55" s="34"/>
      <c r="D55" s="35"/>
      <c r="E55" s="36"/>
      <c r="F55" s="35"/>
      <c r="G55" s="37" t="str">
        <f ca="1">IF(OR(F55="",F55&lt;Cover!$C$15,F55&gt;Cover!$C$15+90),"",INT((F55-Cover!$C$15)/7)+1)</f>
        <v/>
      </c>
      <c r="H55" s="34"/>
      <c r="I55" s="38">
        <f t="shared" ca="1" si="13"/>
        <v>0</v>
      </c>
      <c r="J55" s="38">
        <f t="shared" ca="1" si="14"/>
        <v>0</v>
      </c>
      <c r="K55" s="38">
        <f t="shared" ca="1" si="15"/>
        <v>0</v>
      </c>
      <c r="L55" s="38">
        <f t="shared" ca="1" si="16"/>
        <v>0</v>
      </c>
      <c r="M55" s="38">
        <f t="shared" ca="1" si="17"/>
        <v>0</v>
      </c>
      <c r="N55" s="38">
        <f t="shared" ca="1" si="18"/>
        <v>0</v>
      </c>
      <c r="O55" s="38">
        <f t="shared" ca="1" si="19"/>
        <v>0</v>
      </c>
      <c r="P55" s="38">
        <f t="shared" ca="1" si="20"/>
        <v>0</v>
      </c>
      <c r="Q55" s="38">
        <f t="shared" ca="1" si="21"/>
        <v>0</v>
      </c>
      <c r="R55" s="38">
        <f t="shared" ca="1" si="22"/>
        <v>0</v>
      </c>
      <c r="S55" s="38">
        <f t="shared" ca="1" si="23"/>
        <v>0</v>
      </c>
      <c r="T55" s="38">
        <f t="shared" ca="1" si="24"/>
        <v>0</v>
      </c>
      <c r="U55" s="38">
        <f t="shared" ca="1" si="25"/>
        <v>0</v>
      </c>
    </row>
    <row r="56" spans="2:21" ht="15" customHeight="1" x14ac:dyDescent="0.25">
      <c r="B56" s="34"/>
      <c r="C56" s="34"/>
      <c r="D56" s="35"/>
      <c r="E56" s="36"/>
      <c r="F56" s="35"/>
      <c r="G56" s="37" t="str">
        <f ca="1">IF(OR(F56="",F56&lt;Cover!$C$15,F56&gt;Cover!$C$15+90),"",INT((F56-Cover!$C$15)/7)+1)</f>
        <v/>
      </c>
      <c r="H56" s="34"/>
      <c r="I56" s="38">
        <f t="shared" ca="1" si="13"/>
        <v>0</v>
      </c>
      <c r="J56" s="38">
        <f t="shared" ca="1" si="14"/>
        <v>0</v>
      </c>
      <c r="K56" s="38">
        <f t="shared" ca="1" si="15"/>
        <v>0</v>
      </c>
      <c r="L56" s="38">
        <f t="shared" ca="1" si="16"/>
        <v>0</v>
      </c>
      <c r="M56" s="38">
        <f t="shared" ca="1" si="17"/>
        <v>0</v>
      </c>
      <c r="N56" s="38">
        <f t="shared" ca="1" si="18"/>
        <v>0</v>
      </c>
      <c r="O56" s="38">
        <f t="shared" ca="1" si="19"/>
        <v>0</v>
      </c>
      <c r="P56" s="38">
        <f t="shared" ca="1" si="20"/>
        <v>0</v>
      </c>
      <c r="Q56" s="38">
        <f t="shared" ca="1" si="21"/>
        <v>0</v>
      </c>
      <c r="R56" s="38">
        <f t="shared" ca="1" si="22"/>
        <v>0</v>
      </c>
      <c r="S56" s="38">
        <f t="shared" ca="1" si="23"/>
        <v>0</v>
      </c>
      <c r="T56" s="38">
        <f t="shared" ca="1" si="24"/>
        <v>0</v>
      </c>
      <c r="U56" s="38">
        <f t="shared" ca="1" si="25"/>
        <v>0</v>
      </c>
    </row>
    <row r="57" spans="2:21" ht="15" customHeight="1" x14ac:dyDescent="0.25">
      <c r="B57" s="34"/>
      <c r="C57" s="34"/>
      <c r="D57" s="35"/>
      <c r="E57" s="36"/>
      <c r="F57" s="35"/>
      <c r="G57" s="37" t="str">
        <f ca="1">IF(OR(F57="",F57&lt;Cover!$C$15,F57&gt;Cover!$C$15+90),"",INT((F57-Cover!$C$15)/7)+1)</f>
        <v/>
      </c>
      <c r="H57" s="34"/>
      <c r="I57" s="38">
        <f t="shared" ca="1" si="13"/>
        <v>0</v>
      </c>
      <c r="J57" s="38">
        <f t="shared" ca="1" si="14"/>
        <v>0</v>
      </c>
      <c r="K57" s="38">
        <f t="shared" ca="1" si="15"/>
        <v>0</v>
      </c>
      <c r="L57" s="38">
        <f t="shared" ca="1" si="16"/>
        <v>0</v>
      </c>
      <c r="M57" s="38">
        <f t="shared" ca="1" si="17"/>
        <v>0</v>
      </c>
      <c r="N57" s="38">
        <f t="shared" ca="1" si="18"/>
        <v>0</v>
      </c>
      <c r="O57" s="38">
        <f t="shared" ca="1" si="19"/>
        <v>0</v>
      </c>
      <c r="P57" s="38">
        <f t="shared" ca="1" si="20"/>
        <v>0</v>
      </c>
      <c r="Q57" s="38">
        <f t="shared" ca="1" si="21"/>
        <v>0</v>
      </c>
      <c r="R57" s="38">
        <f t="shared" ca="1" si="22"/>
        <v>0</v>
      </c>
      <c r="S57" s="38">
        <f t="shared" ca="1" si="23"/>
        <v>0</v>
      </c>
      <c r="T57" s="38">
        <f t="shared" ca="1" si="24"/>
        <v>0</v>
      </c>
      <c r="U57" s="38">
        <f t="shared" ca="1" si="25"/>
        <v>0</v>
      </c>
    </row>
    <row r="58" spans="2:21" ht="15" customHeight="1" x14ac:dyDescent="0.25">
      <c r="B58" s="34"/>
      <c r="C58" s="34"/>
      <c r="D58" s="35"/>
      <c r="E58" s="36"/>
      <c r="F58" s="35"/>
      <c r="G58" s="37" t="str">
        <f ca="1">IF(OR(F58="",F58&lt;Cover!$C$15,F58&gt;Cover!$C$15+90),"",INT((F58-Cover!$C$15)/7)+1)</f>
        <v/>
      </c>
      <c r="H58" s="34"/>
      <c r="I58" s="38">
        <f t="shared" ca="1" si="13"/>
        <v>0</v>
      </c>
      <c r="J58" s="38">
        <f t="shared" ca="1" si="14"/>
        <v>0</v>
      </c>
      <c r="K58" s="38">
        <f t="shared" ca="1" si="15"/>
        <v>0</v>
      </c>
      <c r="L58" s="38">
        <f t="shared" ca="1" si="16"/>
        <v>0</v>
      </c>
      <c r="M58" s="38">
        <f t="shared" ca="1" si="17"/>
        <v>0</v>
      </c>
      <c r="N58" s="38">
        <f t="shared" ca="1" si="18"/>
        <v>0</v>
      </c>
      <c r="O58" s="38">
        <f t="shared" ca="1" si="19"/>
        <v>0</v>
      </c>
      <c r="P58" s="38">
        <f t="shared" ca="1" si="20"/>
        <v>0</v>
      </c>
      <c r="Q58" s="38">
        <f t="shared" ca="1" si="21"/>
        <v>0</v>
      </c>
      <c r="R58" s="38">
        <f t="shared" ca="1" si="22"/>
        <v>0</v>
      </c>
      <c r="S58" s="38">
        <f t="shared" ca="1" si="23"/>
        <v>0</v>
      </c>
      <c r="T58" s="38">
        <f t="shared" ca="1" si="24"/>
        <v>0</v>
      </c>
      <c r="U58" s="38">
        <f t="shared" ca="1" si="25"/>
        <v>0</v>
      </c>
    </row>
    <row r="59" spans="2:21" ht="15" customHeight="1" x14ac:dyDescent="0.25">
      <c r="B59" s="48" t="s">
        <v>100</v>
      </c>
      <c r="C59" s="48"/>
      <c r="D59" s="48"/>
      <c r="E59" s="48"/>
      <c r="F59" s="48"/>
      <c r="G59" s="48"/>
      <c r="H59" s="48"/>
      <c r="I59" s="39">
        <f t="shared" ref="I59:U59" ca="1" si="26">SUM(I9:I58)</f>
        <v>0</v>
      </c>
      <c r="J59" s="39">
        <f t="shared" ca="1" si="26"/>
        <v>0</v>
      </c>
      <c r="K59" s="39">
        <f t="shared" ca="1" si="26"/>
        <v>0</v>
      </c>
      <c r="L59" s="39">
        <f t="shared" ca="1" si="26"/>
        <v>0</v>
      </c>
      <c r="M59" s="39">
        <f t="shared" ca="1" si="26"/>
        <v>0</v>
      </c>
      <c r="N59" s="39">
        <f t="shared" ca="1" si="26"/>
        <v>0</v>
      </c>
      <c r="O59" s="39">
        <f t="shared" ca="1" si="26"/>
        <v>0</v>
      </c>
      <c r="P59" s="39">
        <f t="shared" ca="1" si="26"/>
        <v>0</v>
      </c>
      <c r="Q59" s="39">
        <f t="shared" ca="1" si="26"/>
        <v>0</v>
      </c>
      <c r="R59" s="39">
        <f t="shared" ca="1" si="26"/>
        <v>0</v>
      </c>
      <c r="S59" s="39">
        <f t="shared" ca="1" si="26"/>
        <v>0</v>
      </c>
      <c r="T59" s="39">
        <f t="shared" ca="1" si="26"/>
        <v>0</v>
      </c>
      <c r="U59" s="39">
        <f t="shared" ca="1" si="26"/>
        <v>0</v>
      </c>
    </row>
    <row r="61" spans="2:21" ht="15" customHeight="1" x14ac:dyDescent="0.25">
      <c r="B61" s="46" t="s">
        <v>101</v>
      </c>
      <c r="C61" s="46"/>
      <c r="D61" s="46"/>
      <c r="E61" s="40">
        <f ca="1">SUMPRODUCT((G9:G58="")*E9:E58)</f>
        <v>0</v>
      </c>
      <c r="F61" s="47" t="s">
        <v>92</v>
      </c>
      <c r="G61" s="47"/>
      <c r="H61" s="47"/>
    </row>
  </sheetData>
  <mergeCells count="11">
    <mergeCell ref="B59:H59"/>
    <mergeCell ref="B61:D61"/>
    <mergeCell ref="F61:H61"/>
    <mergeCell ref="B5:R5"/>
    <mergeCell ref="B7:B8"/>
    <mergeCell ref="C7:C8"/>
    <mergeCell ref="D7:D8"/>
    <mergeCell ref="E7:E8"/>
    <mergeCell ref="F7:F8"/>
    <mergeCell ref="G7:G8"/>
    <mergeCell ref="H7:H8"/>
  </mergeCells>
  <pageMargins left="0.4" right="0.4" top="0.5" bottom="0.5" header="0.511811023622047" footer="0.511811023622047"/>
  <pageSetup paperSize="9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79A9C"/>
    <pageSetUpPr fitToPage="1"/>
  </sheetPr>
  <dimension ref="A1:Y29"/>
  <sheetViews>
    <sheetView showGridLines="0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8.7109375" defaultRowHeight="15" x14ac:dyDescent="0.25"/>
  <cols>
    <col min="1" max="1" width="2" customWidth="1"/>
    <col min="2" max="2" width="28" customWidth="1"/>
    <col min="3" max="3" width="16" customWidth="1"/>
    <col min="4" max="4" width="24" customWidth="1"/>
    <col min="5" max="5" width="12" customWidth="1"/>
    <col min="6" max="18" width="11" customWidth="1"/>
  </cols>
  <sheetData>
    <row r="1" spans="1:25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6">
      <c r="B2" s="20" t="s">
        <v>102</v>
      </c>
    </row>
    <row r="3" spans="1:25" ht="15.75" customHeight="1" x14ac:dyDescent="0.25">
      <c r="B3" s="21" t="s">
        <v>103</v>
      </c>
    </row>
    <row r="5" spans="1:25" ht="27.75" customHeight="1" x14ac:dyDescent="0.25">
      <c r="B5" s="50" t="s">
        <v>104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7" spans="1:25" ht="15" customHeight="1" x14ac:dyDescent="0.25">
      <c r="B7" s="51" t="s">
        <v>105</v>
      </c>
      <c r="C7" s="51" t="s">
        <v>106</v>
      </c>
      <c r="D7" s="51" t="s">
        <v>89</v>
      </c>
      <c r="E7" s="59" t="s">
        <v>107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</row>
    <row r="8" spans="1:25" ht="15" customHeight="1" x14ac:dyDescent="0.25">
      <c r="B8" s="51"/>
      <c r="C8" s="51"/>
      <c r="D8" s="51"/>
      <c r="E8" s="51"/>
      <c r="F8" s="24">
        <f ca="1">Cover!$C$15+0</f>
        <v>46132</v>
      </c>
      <c r="G8" s="24">
        <f ca="1">Cover!$C$15+7</f>
        <v>46139</v>
      </c>
      <c r="H8" s="24">
        <f ca="1">Cover!$C$15+14</f>
        <v>46146</v>
      </c>
      <c r="I8" s="24">
        <f ca="1">Cover!$C$15+21</f>
        <v>46153</v>
      </c>
      <c r="J8" s="24">
        <f ca="1">Cover!$C$15+28</f>
        <v>46160</v>
      </c>
      <c r="K8" s="24">
        <f ca="1">Cover!$C$15+35</f>
        <v>46167</v>
      </c>
      <c r="L8" s="24">
        <f ca="1">Cover!$C$15+42</f>
        <v>46174</v>
      </c>
      <c r="M8" s="24">
        <f ca="1">Cover!$C$15+49</f>
        <v>46181</v>
      </c>
      <c r="N8" s="24">
        <f ca="1">Cover!$C$15+56</f>
        <v>46188</v>
      </c>
      <c r="O8" s="24">
        <f ca="1">Cover!$C$15+63</f>
        <v>46195</v>
      </c>
      <c r="P8" s="24">
        <f ca="1">Cover!$C$15+70</f>
        <v>46202</v>
      </c>
      <c r="Q8" s="24">
        <f ca="1">Cover!$C$15+77</f>
        <v>46209</v>
      </c>
      <c r="R8" s="24">
        <f ca="1">Cover!$C$15+84</f>
        <v>46216</v>
      </c>
    </row>
    <row r="9" spans="1:25" ht="15" customHeight="1" x14ac:dyDescent="0.25">
      <c r="B9" s="34" t="s">
        <v>108</v>
      </c>
      <c r="C9" s="34" t="s">
        <v>109</v>
      </c>
      <c r="D9" s="34"/>
      <c r="E9" s="41">
        <f t="shared" ref="E9:E29" si="0">SUM(F9:R9)</f>
        <v>0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25" ht="15" customHeight="1" x14ac:dyDescent="0.25">
      <c r="B10" s="34" t="s">
        <v>110</v>
      </c>
      <c r="C10" s="34" t="s">
        <v>109</v>
      </c>
      <c r="D10" s="34"/>
      <c r="E10" s="41">
        <f t="shared" si="0"/>
        <v>0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25" ht="15" customHeight="1" x14ac:dyDescent="0.25">
      <c r="B11" s="34" t="s">
        <v>111</v>
      </c>
      <c r="C11" s="34" t="s">
        <v>112</v>
      </c>
      <c r="D11" s="34"/>
      <c r="E11" s="41">
        <f t="shared" si="0"/>
        <v>0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25" ht="15" customHeight="1" x14ac:dyDescent="0.25">
      <c r="B12" s="34" t="s">
        <v>113</v>
      </c>
      <c r="C12" s="34" t="s">
        <v>112</v>
      </c>
      <c r="D12" s="34"/>
      <c r="E12" s="41">
        <f t="shared" si="0"/>
        <v>0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5" ht="15" customHeight="1" x14ac:dyDescent="0.25">
      <c r="B13" s="34" t="s">
        <v>114</v>
      </c>
      <c r="C13" s="34" t="s">
        <v>112</v>
      </c>
      <c r="D13" s="34"/>
      <c r="E13" s="41">
        <f t="shared" si="0"/>
        <v>0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25" ht="15" customHeight="1" x14ac:dyDescent="0.25">
      <c r="B14" s="34" t="s">
        <v>115</v>
      </c>
      <c r="C14" s="34" t="s">
        <v>116</v>
      </c>
      <c r="D14" s="34"/>
      <c r="E14" s="41">
        <f t="shared" si="0"/>
        <v>0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25" ht="15" customHeight="1" x14ac:dyDescent="0.25">
      <c r="B15" s="34" t="s">
        <v>117</v>
      </c>
      <c r="C15" s="34" t="s">
        <v>118</v>
      </c>
      <c r="D15" s="34"/>
      <c r="E15" s="41">
        <f t="shared" si="0"/>
        <v>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5" ht="15" customHeight="1" x14ac:dyDescent="0.25">
      <c r="B16" s="34" t="s">
        <v>119</v>
      </c>
      <c r="C16" s="34" t="s">
        <v>120</v>
      </c>
      <c r="D16" s="34"/>
      <c r="E16" s="41">
        <f t="shared" si="0"/>
        <v>0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2:18" ht="15" customHeight="1" x14ac:dyDescent="0.25">
      <c r="B17" s="34" t="s">
        <v>121</v>
      </c>
      <c r="C17" s="34" t="s">
        <v>122</v>
      </c>
      <c r="D17" s="34"/>
      <c r="E17" s="41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15" customHeight="1" x14ac:dyDescent="0.25">
      <c r="B18" s="34"/>
      <c r="C18" s="34"/>
      <c r="D18" s="34"/>
      <c r="E18" s="41">
        <f t="shared" si="0"/>
        <v>0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2:18" ht="15" customHeight="1" x14ac:dyDescent="0.25">
      <c r="B19" s="34"/>
      <c r="C19" s="34"/>
      <c r="D19" s="34"/>
      <c r="E19" s="41">
        <f t="shared" si="0"/>
        <v>0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2:18" ht="15" customHeight="1" x14ac:dyDescent="0.25">
      <c r="B20" s="34"/>
      <c r="C20" s="34"/>
      <c r="D20" s="34"/>
      <c r="E20" s="41">
        <f t="shared" si="0"/>
        <v>0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2:18" ht="15" customHeight="1" x14ac:dyDescent="0.25">
      <c r="B21" s="34"/>
      <c r="C21" s="34"/>
      <c r="D21" s="34"/>
      <c r="E21" s="41">
        <f t="shared" si="0"/>
        <v>0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2:18" ht="15" customHeight="1" x14ac:dyDescent="0.25">
      <c r="B22" s="34"/>
      <c r="C22" s="34"/>
      <c r="D22" s="34"/>
      <c r="E22" s="41">
        <f t="shared" si="0"/>
        <v>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2:18" ht="15" customHeight="1" x14ac:dyDescent="0.25">
      <c r="B23" s="34"/>
      <c r="C23" s="34"/>
      <c r="D23" s="34"/>
      <c r="E23" s="41">
        <f t="shared" si="0"/>
        <v>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2:18" ht="15" customHeight="1" x14ac:dyDescent="0.25">
      <c r="B24" s="34"/>
      <c r="C24" s="34"/>
      <c r="D24" s="34"/>
      <c r="E24" s="41">
        <f t="shared" si="0"/>
        <v>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2:18" ht="15" customHeight="1" x14ac:dyDescent="0.25">
      <c r="B25" s="34"/>
      <c r="C25" s="34"/>
      <c r="D25" s="34"/>
      <c r="E25" s="41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2:18" ht="15" customHeight="1" x14ac:dyDescent="0.25">
      <c r="B26" s="34"/>
      <c r="C26" s="34"/>
      <c r="D26" s="34"/>
      <c r="E26" s="41">
        <f t="shared" si="0"/>
        <v>0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2:18" ht="15" customHeight="1" x14ac:dyDescent="0.25">
      <c r="B27" s="34"/>
      <c r="C27" s="34"/>
      <c r="D27" s="34"/>
      <c r="E27" s="41">
        <f t="shared" si="0"/>
        <v>0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2:18" ht="15" customHeight="1" x14ac:dyDescent="0.25">
      <c r="B28" s="34"/>
      <c r="C28" s="34"/>
      <c r="D28" s="34"/>
      <c r="E28" s="41">
        <f t="shared" si="0"/>
        <v>0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18" ht="15" customHeight="1" x14ac:dyDescent="0.25">
      <c r="B29" s="48" t="s">
        <v>123</v>
      </c>
      <c r="C29" s="48"/>
      <c r="D29" s="48"/>
      <c r="E29" s="39">
        <f t="shared" si="0"/>
        <v>0</v>
      </c>
      <c r="F29" s="39">
        <f t="shared" ref="F29:R29" si="1">SUM(F9:F28)</f>
        <v>0</v>
      </c>
      <c r="G29" s="39">
        <f t="shared" si="1"/>
        <v>0</v>
      </c>
      <c r="H29" s="39">
        <f t="shared" si="1"/>
        <v>0</v>
      </c>
      <c r="I29" s="39">
        <f t="shared" si="1"/>
        <v>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39">
        <f t="shared" si="1"/>
        <v>0</v>
      </c>
      <c r="N29" s="39">
        <f t="shared" si="1"/>
        <v>0</v>
      </c>
      <c r="O29" s="39">
        <f t="shared" si="1"/>
        <v>0</v>
      </c>
      <c r="P29" s="39">
        <f t="shared" si="1"/>
        <v>0</v>
      </c>
      <c r="Q29" s="39">
        <f t="shared" si="1"/>
        <v>0</v>
      </c>
      <c r="R29" s="39">
        <f t="shared" si="1"/>
        <v>0</v>
      </c>
    </row>
  </sheetData>
  <mergeCells count="6">
    <mergeCell ref="B29:D29"/>
    <mergeCell ref="B5:R5"/>
    <mergeCell ref="B7:B8"/>
    <mergeCell ref="C7:C8"/>
    <mergeCell ref="D7:D8"/>
    <mergeCell ref="E7:E8"/>
  </mergeCells>
  <pageMargins left="0.4" right="0.4" top="0.5" bottom="0.5" header="0.511811023622047" footer="0.511811023622047"/>
  <pageSetup paperSize="9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79A9C"/>
    <pageSetUpPr fitToPage="1"/>
  </sheetPr>
  <dimension ref="A1:Y44"/>
  <sheetViews>
    <sheetView showGridLines="0" zoomScaleNormal="10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H12" sqref="H12"/>
    </sheetView>
  </sheetViews>
  <sheetFormatPr defaultColWidth="8.7109375" defaultRowHeight="15" x14ac:dyDescent="0.25"/>
  <cols>
    <col min="1" max="1" width="2" customWidth="1"/>
    <col min="2" max="2" width="30" customWidth="1"/>
    <col min="3" max="3" width="22" customWidth="1"/>
    <col min="4" max="4" width="12" customWidth="1"/>
    <col min="5" max="5" width="22.140625" bestFit="1" customWidth="1"/>
    <col min="6" max="6" width="18.42578125" bestFit="1" customWidth="1"/>
    <col min="7" max="7" width="24" customWidth="1"/>
    <col min="8" max="20" width="11" customWidth="1"/>
  </cols>
  <sheetData>
    <row r="1" spans="1:25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6">
      <c r="B2" s="20" t="s">
        <v>124</v>
      </c>
    </row>
    <row r="3" spans="1:25" ht="15.75" customHeight="1" x14ac:dyDescent="0.25">
      <c r="B3" s="21" t="s">
        <v>125</v>
      </c>
    </row>
    <row r="5" spans="1:25" ht="39.75" customHeight="1" x14ac:dyDescent="0.25">
      <c r="B5" s="50" t="s">
        <v>126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7" spans="1:25" ht="15" customHeight="1" x14ac:dyDescent="0.25">
      <c r="B7" s="51" t="s">
        <v>127</v>
      </c>
      <c r="C7" s="51" t="s">
        <v>128</v>
      </c>
      <c r="D7" s="51" t="s">
        <v>86</v>
      </c>
      <c r="E7" s="51" t="s">
        <v>87</v>
      </c>
      <c r="F7" s="51" t="s">
        <v>88</v>
      </c>
      <c r="G7" s="51" t="s">
        <v>89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</row>
    <row r="8" spans="1:25" ht="15" customHeight="1" x14ac:dyDescent="0.25">
      <c r="B8" s="51"/>
      <c r="C8" s="51"/>
      <c r="D8" s="51"/>
      <c r="E8" s="51"/>
      <c r="F8" s="51"/>
      <c r="G8" s="51"/>
      <c r="H8" s="24">
        <f ca="1">Cover!$C$15+0</f>
        <v>46132</v>
      </c>
      <c r="I8" s="24">
        <f ca="1">Cover!$C$15+7</f>
        <v>46139</v>
      </c>
      <c r="J8" s="24">
        <f ca="1">Cover!$C$15+14</f>
        <v>46146</v>
      </c>
      <c r="K8" s="24">
        <f ca="1">Cover!$C$15+21</f>
        <v>46153</v>
      </c>
      <c r="L8" s="24">
        <f ca="1">Cover!$C$15+28</f>
        <v>46160</v>
      </c>
      <c r="M8" s="24">
        <f ca="1">Cover!$C$15+35</f>
        <v>46167</v>
      </c>
      <c r="N8" s="24">
        <f ca="1">Cover!$C$15+42</f>
        <v>46174</v>
      </c>
      <c r="O8" s="24">
        <f ca="1">Cover!$C$15+49</f>
        <v>46181</v>
      </c>
      <c r="P8" s="24">
        <f ca="1">Cover!$C$15+56</f>
        <v>46188</v>
      </c>
      <c r="Q8" s="24">
        <f ca="1">Cover!$C$15+63</f>
        <v>46195</v>
      </c>
      <c r="R8" s="24">
        <f ca="1">Cover!$C$15+70</f>
        <v>46202</v>
      </c>
      <c r="S8" s="24">
        <f ca="1">Cover!$C$15+77</f>
        <v>46209</v>
      </c>
      <c r="T8" s="24">
        <f ca="1">Cover!$C$15+84</f>
        <v>46216</v>
      </c>
    </row>
    <row r="9" spans="1:25" ht="15" customHeight="1" x14ac:dyDescent="0.25">
      <c r="B9" s="34" t="s">
        <v>129</v>
      </c>
      <c r="C9" s="34" t="s">
        <v>130</v>
      </c>
      <c r="D9" s="36"/>
      <c r="E9" s="35"/>
      <c r="F9" s="37" t="str">
        <f ca="1">IF(OR(E9="",E9&lt;Cover!$C$15,E9&gt;Cover!$C$15+90),"",INT((E9-Cover!$C$15)/7)+1)</f>
        <v/>
      </c>
      <c r="G9" s="34"/>
      <c r="H9" s="38">
        <f t="shared" ref="H9:H38" ca="1" si="0">IFERROR(IF($F9=1,$D9,0),0)</f>
        <v>0</v>
      </c>
      <c r="I9" s="38">
        <f t="shared" ref="I9:I38" ca="1" si="1">IFERROR(IF($F9=2,$D9,0),0)</f>
        <v>0</v>
      </c>
      <c r="J9" s="38">
        <f t="shared" ref="J9:J38" ca="1" si="2">IFERROR(IF($F9=3,$D9,0),0)</f>
        <v>0</v>
      </c>
      <c r="K9" s="38">
        <f t="shared" ref="K9:K38" ca="1" si="3">IFERROR(IF($F9=4,$D9,0),0)</f>
        <v>0</v>
      </c>
      <c r="L9" s="38">
        <f t="shared" ref="L9:L38" ca="1" si="4">IFERROR(IF($F9=5,$D9,0),0)</f>
        <v>0</v>
      </c>
      <c r="M9" s="38">
        <f t="shared" ref="M9:M38" ca="1" si="5">IFERROR(IF($F9=6,$D9,0),0)</f>
        <v>0</v>
      </c>
      <c r="N9" s="38">
        <f t="shared" ref="N9:N38" ca="1" si="6">IFERROR(IF($F9=7,$D9,0),0)</f>
        <v>0</v>
      </c>
      <c r="O9" s="38">
        <f t="shared" ref="O9:O38" ca="1" si="7">IFERROR(IF($F9=8,$D9,0),0)</f>
        <v>0</v>
      </c>
      <c r="P9" s="38">
        <f t="shared" ref="P9:P38" ca="1" si="8">IFERROR(IF($F9=9,$D9,0),0)</f>
        <v>0</v>
      </c>
      <c r="Q9" s="38">
        <f t="shared" ref="Q9:Q38" ca="1" si="9">IFERROR(IF($F9=10,$D9,0),0)</f>
        <v>0</v>
      </c>
      <c r="R9" s="38">
        <f t="shared" ref="R9:R38" ca="1" si="10">IFERROR(IF($F9=11,$D9,0),0)</f>
        <v>0</v>
      </c>
      <c r="S9" s="38">
        <f t="shared" ref="S9:S38" ca="1" si="11">IFERROR(IF($F9=12,$D9,0),0)</f>
        <v>0</v>
      </c>
      <c r="T9" s="38">
        <f t="shared" ref="T9:T38" ca="1" si="12">IFERROR(IF($F9=13,$D9,0),0)</f>
        <v>0</v>
      </c>
    </row>
    <row r="10" spans="1:25" ht="15" customHeight="1" x14ac:dyDescent="0.25">
      <c r="B10" s="34" t="s">
        <v>131</v>
      </c>
      <c r="C10" s="34" t="s">
        <v>130</v>
      </c>
      <c r="D10" s="36"/>
      <c r="E10" s="35"/>
      <c r="F10" s="37" t="str">
        <f ca="1">IF(OR(E10="",E10&lt;Cover!$C$15,E10&gt;Cover!$C$15+90),"",INT((E10-Cover!$C$15)/7)+1)</f>
        <v/>
      </c>
      <c r="G10" s="34"/>
      <c r="H10" s="38">
        <f t="shared" ca="1" si="0"/>
        <v>0</v>
      </c>
      <c r="I10" s="38">
        <f t="shared" ca="1" si="1"/>
        <v>0</v>
      </c>
      <c r="J10" s="38">
        <f t="shared" ca="1" si="2"/>
        <v>0</v>
      </c>
      <c r="K10" s="38">
        <f t="shared" ca="1" si="3"/>
        <v>0</v>
      </c>
      <c r="L10" s="38">
        <f t="shared" ca="1" si="4"/>
        <v>0</v>
      </c>
      <c r="M10" s="38">
        <f t="shared" ca="1" si="5"/>
        <v>0</v>
      </c>
      <c r="N10" s="38">
        <f t="shared" ca="1" si="6"/>
        <v>0</v>
      </c>
      <c r="O10" s="38">
        <f t="shared" ca="1" si="7"/>
        <v>0</v>
      </c>
      <c r="P10" s="38">
        <f t="shared" ca="1" si="8"/>
        <v>0</v>
      </c>
      <c r="Q10" s="38">
        <f t="shared" ca="1" si="9"/>
        <v>0</v>
      </c>
      <c r="R10" s="38">
        <f t="shared" ca="1" si="10"/>
        <v>0</v>
      </c>
      <c r="S10" s="38">
        <f t="shared" ca="1" si="11"/>
        <v>0</v>
      </c>
      <c r="T10" s="38">
        <f t="shared" ca="1" si="12"/>
        <v>0</v>
      </c>
    </row>
    <row r="11" spans="1:25" ht="15" customHeight="1" x14ac:dyDescent="0.25">
      <c r="B11" s="34" t="s">
        <v>132</v>
      </c>
      <c r="C11" s="34" t="s">
        <v>130</v>
      </c>
      <c r="D11" s="36"/>
      <c r="E11" s="35"/>
      <c r="F11" s="37" t="str">
        <f ca="1">IF(OR(E11="",E11&lt;Cover!$C$15,E11&gt;Cover!$C$15+90),"",INT((E11-Cover!$C$15)/7)+1)</f>
        <v/>
      </c>
      <c r="G11" s="34"/>
      <c r="H11" s="38">
        <f t="shared" ca="1" si="0"/>
        <v>0</v>
      </c>
      <c r="I11" s="38">
        <f t="shared" ca="1" si="1"/>
        <v>0</v>
      </c>
      <c r="J11" s="38">
        <f t="shared" ca="1" si="2"/>
        <v>0</v>
      </c>
      <c r="K11" s="38">
        <f t="shared" ca="1" si="3"/>
        <v>0</v>
      </c>
      <c r="L11" s="38">
        <f t="shared" ca="1" si="4"/>
        <v>0</v>
      </c>
      <c r="M11" s="38">
        <f t="shared" ca="1" si="5"/>
        <v>0</v>
      </c>
      <c r="N11" s="38">
        <f t="shared" ca="1" si="6"/>
        <v>0</v>
      </c>
      <c r="O11" s="38">
        <f t="shared" ca="1" si="7"/>
        <v>0</v>
      </c>
      <c r="P11" s="38">
        <f t="shared" ca="1" si="8"/>
        <v>0</v>
      </c>
      <c r="Q11" s="38">
        <f t="shared" ca="1" si="9"/>
        <v>0</v>
      </c>
      <c r="R11" s="38">
        <f t="shared" ca="1" si="10"/>
        <v>0</v>
      </c>
      <c r="S11" s="38">
        <f t="shared" ca="1" si="11"/>
        <v>0</v>
      </c>
      <c r="T11" s="38">
        <f t="shared" ca="1" si="12"/>
        <v>0</v>
      </c>
    </row>
    <row r="12" spans="1:25" ht="15" customHeight="1" x14ac:dyDescent="0.25">
      <c r="B12" s="34" t="s">
        <v>133</v>
      </c>
      <c r="C12" s="34" t="s">
        <v>134</v>
      </c>
      <c r="D12" s="36"/>
      <c r="E12" s="35"/>
      <c r="F12" s="37" t="str">
        <f ca="1">IF(OR(E12="",E12&lt;Cover!$C$15,E12&gt;Cover!$C$15+90),"",INT((E12-Cover!$C$15)/7)+1)</f>
        <v/>
      </c>
      <c r="G12" s="34"/>
      <c r="H12" s="38">
        <f t="shared" ca="1" si="0"/>
        <v>0</v>
      </c>
      <c r="I12" s="38">
        <f t="shared" ca="1" si="1"/>
        <v>0</v>
      </c>
      <c r="J12" s="38">
        <f t="shared" ca="1" si="2"/>
        <v>0</v>
      </c>
      <c r="K12" s="38">
        <f t="shared" ca="1" si="3"/>
        <v>0</v>
      </c>
      <c r="L12" s="38">
        <f t="shared" ca="1" si="4"/>
        <v>0</v>
      </c>
      <c r="M12" s="38">
        <f t="shared" ca="1" si="5"/>
        <v>0</v>
      </c>
      <c r="N12" s="38">
        <f t="shared" ca="1" si="6"/>
        <v>0</v>
      </c>
      <c r="O12" s="38">
        <f t="shared" ca="1" si="7"/>
        <v>0</v>
      </c>
      <c r="P12" s="38">
        <f t="shared" ca="1" si="8"/>
        <v>0</v>
      </c>
      <c r="Q12" s="38">
        <f t="shared" ca="1" si="9"/>
        <v>0</v>
      </c>
      <c r="R12" s="38">
        <f t="shared" ca="1" si="10"/>
        <v>0</v>
      </c>
      <c r="S12" s="38">
        <f t="shared" ca="1" si="11"/>
        <v>0</v>
      </c>
      <c r="T12" s="38">
        <f t="shared" ca="1" si="12"/>
        <v>0</v>
      </c>
    </row>
    <row r="13" spans="1:25" ht="15" customHeight="1" x14ac:dyDescent="0.25">
      <c r="B13" s="34" t="s">
        <v>135</v>
      </c>
      <c r="C13" s="34" t="s">
        <v>136</v>
      </c>
      <c r="D13" s="36"/>
      <c r="E13" s="35"/>
      <c r="F13" s="37" t="str">
        <f ca="1">IF(OR(E13="",E13&lt;Cover!$C$15,E13&gt;Cover!$C$15+90),"",INT((E13-Cover!$C$15)/7)+1)</f>
        <v/>
      </c>
      <c r="G13" s="34"/>
      <c r="H13" s="38">
        <f t="shared" ca="1" si="0"/>
        <v>0</v>
      </c>
      <c r="I13" s="38">
        <f t="shared" ca="1" si="1"/>
        <v>0</v>
      </c>
      <c r="J13" s="38">
        <f t="shared" ca="1" si="2"/>
        <v>0</v>
      </c>
      <c r="K13" s="38">
        <f t="shared" ca="1" si="3"/>
        <v>0</v>
      </c>
      <c r="L13" s="38">
        <f t="shared" ca="1" si="4"/>
        <v>0</v>
      </c>
      <c r="M13" s="38">
        <f t="shared" ca="1" si="5"/>
        <v>0</v>
      </c>
      <c r="N13" s="38">
        <f t="shared" ca="1" si="6"/>
        <v>0</v>
      </c>
      <c r="O13" s="38">
        <f t="shared" ca="1" si="7"/>
        <v>0</v>
      </c>
      <c r="P13" s="38">
        <f t="shared" ca="1" si="8"/>
        <v>0</v>
      </c>
      <c r="Q13" s="38">
        <f t="shared" ca="1" si="9"/>
        <v>0</v>
      </c>
      <c r="R13" s="38">
        <f t="shared" ca="1" si="10"/>
        <v>0</v>
      </c>
      <c r="S13" s="38">
        <f t="shared" ca="1" si="11"/>
        <v>0</v>
      </c>
      <c r="T13" s="38">
        <f t="shared" ca="1" si="12"/>
        <v>0</v>
      </c>
    </row>
    <row r="14" spans="1:25" ht="15" customHeight="1" x14ac:dyDescent="0.25">
      <c r="B14" s="34" t="s">
        <v>137</v>
      </c>
      <c r="C14" s="34" t="s">
        <v>138</v>
      </c>
      <c r="D14" s="36"/>
      <c r="E14" s="35"/>
      <c r="F14" s="37" t="str">
        <f ca="1">IF(OR(E14="",E14&lt;Cover!$C$15,E14&gt;Cover!$C$15+90),"",INT((E14-Cover!$C$15)/7)+1)</f>
        <v/>
      </c>
      <c r="G14" s="34"/>
      <c r="H14" s="38">
        <f t="shared" ca="1" si="0"/>
        <v>0</v>
      </c>
      <c r="I14" s="38">
        <f t="shared" ca="1" si="1"/>
        <v>0</v>
      </c>
      <c r="J14" s="38">
        <f t="shared" ca="1" si="2"/>
        <v>0</v>
      </c>
      <c r="K14" s="38">
        <f t="shared" ca="1" si="3"/>
        <v>0</v>
      </c>
      <c r="L14" s="38">
        <f t="shared" ca="1" si="4"/>
        <v>0</v>
      </c>
      <c r="M14" s="38">
        <f t="shared" ca="1" si="5"/>
        <v>0</v>
      </c>
      <c r="N14" s="38">
        <f t="shared" ca="1" si="6"/>
        <v>0</v>
      </c>
      <c r="O14" s="38">
        <f t="shared" ca="1" si="7"/>
        <v>0</v>
      </c>
      <c r="P14" s="38">
        <f t="shared" ca="1" si="8"/>
        <v>0</v>
      </c>
      <c r="Q14" s="38">
        <f t="shared" ca="1" si="9"/>
        <v>0</v>
      </c>
      <c r="R14" s="38">
        <f t="shared" ca="1" si="10"/>
        <v>0</v>
      </c>
      <c r="S14" s="38">
        <f t="shared" ca="1" si="11"/>
        <v>0</v>
      </c>
      <c r="T14" s="38">
        <f t="shared" ca="1" si="12"/>
        <v>0</v>
      </c>
    </row>
    <row r="15" spans="1:25" ht="15" customHeight="1" x14ac:dyDescent="0.25">
      <c r="B15" s="34"/>
      <c r="C15" s="34"/>
      <c r="D15" s="36"/>
      <c r="E15" s="35"/>
      <c r="F15" s="37" t="str">
        <f ca="1">IF(OR(E15="",E15&lt;Cover!$C$15,E15&gt;Cover!$C$15+90),"",INT((E15-Cover!$C$15)/7)+1)</f>
        <v/>
      </c>
      <c r="G15" s="34"/>
      <c r="H15" s="38">
        <f t="shared" ca="1" si="0"/>
        <v>0</v>
      </c>
      <c r="I15" s="38">
        <f t="shared" ca="1" si="1"/>
        <v>0</v>
      </c>
      <c r="J15" s="38">
        <f t="shared" ca="1" si="2"/>
        <v>0</v>
      </c>
      <c r="K15" s="38">
        <f t="shared" ca="1" si="3"/>
        <v>0</v>
      </c>
      <c r="L15" s="38">
        <f t="shared" ca="1" si="4"/>
        <v>0</v>
      </c>
      <c r="M15" s="38">
        <f t="shared" ca="1" si="5"/>
        <v>0</v>
      </c>
      <c r="N15" s="38">
        <f t="shared" ca="1" si="6"/>
        <v>0</v>
      </c>
      <c r="O15" s="38">
        <f t="shared" ca="1" si="7"/>
        <v>0</v>
      </c>
      <c r="P15" s="38">
        <f t="shared" ca="1" si="8"/>
        <v>0</v>
      </c>
      <c r="Q15" s="38">
        <f t="shared" ca="1" si="9"/>
        <v>0</v>
      </c>
      <c r="R15" s="38">
        <f t="shared" ca="1" si="10"/>
        <v>0</v>
      </c>
      <c r="S15" s="38">
        <f t="shared" ca="1" si="11"/>
        <v>0</v>
      </c>
      <c r="T15" s="38">
        <f t="shared" ca="1" si="12"/>
        <v>0</v>
      </c>
    </row>
    <row r="16" spans="1:25" ht="15" customHeight="1" x14ac:dyDescent="0.25">
      <c r="B16" s="34"/>
      <c r="C16" s="34"/>
      <c r="D16" s="36"/>
      <c r="E16" s="35"/>
      <c r="F16" s="37" t="str">
        <f ca="1">IF(OR(E16="",E16&lt;Cover!$C$15,E16&gt;Cover!$C$15+90),"",INT((E16-Cover!$C$15)/7)+1)</f>
        <v/>
      </c>
      <c r="G16" s="34"/>
      <c r="H16" s="38">
        <f t="shared" ca="1" si="0"/>
        <v>0</v>
      </c>
      <c r="I16" s="38">
        <f t="shared" ca="1" si="1"/>
        <v>0</v>
      </c>
      <c r="J16" s="38">
        <f t="shared" ca="1" si="2"/>
        <v>0</v>
      </c>
      <c r="K16" s="38">
        <f t="shared" ca="1" si="3"/>
        <v>0</v>
      </c>
      <c r="L16" s="38">
        <f t="shared" ca="1" si="4"/>
        <v>0</v>
      </c>
      <c r="M16" s="38">
        <f t="shared" ca="1" si="5"/>
        <v>0</v>
      </c>
      <c r="N16" s="38">
        <f t="shared" ca="1" si="6"/>
        <v>0</v>
      </c>
      <c r="O16" s="38">
        <f t="shared" ca="1" si="7"/>
        <v>0</v>
      </c>
      <c r="P16" s="38">
        <f t="shared" ca="1" si="8"/>
        <v>0</v>
      </c>
      <c r="Q16" s="38">
        <f t="shared" ca="1" si="9"/>
        <v>0</v>
      </c>
      <c r="R16" s="38">
        <f t="shared" ca="1" si="10"/>
        <v>0</v>
      </c>
      <c r="S16" s="38">
        <f t="shared" ca="1" si="11"/>
        <v>0</v>
      </c>
      <c r="T16" s="38">
        <f t="shared" ca="1" si="12"/>
        <v>0</v>
      </c>
    </row>
    <row r="17" spans="2:20" ht="15" customHeight="1" x14ac:dyDescent="0.25">
      <c r="B17" s="34"/>
      <c r="C17" s="34"/>
      <c r="D17" s="36"/>
      <c r="E17" s="35"/>
      <c r="F17" s="37" t="str">
        <f ca="1">IF(OR(E17="",E17&lt;Cover!$C$15,E17&gt;Cover!$C$15+90),"",INT((E17-Cover!$C$15)/7)+1)</f>
        <v/>
      </c>
      <c r="G17" s="34"/>
      <c r="H17" s="38">
        <f t="shared" ca="1" si="0"/>
        <v>0</v>
      </c>
      <c r="I17" s="38">
        <f t="shared" ca="1" si="1"/>
        <v>0</v>
      </c>
      <c r="J17" s="38">
        <f t="shared" ca="1" si="2"/>
        <v>0</v>
      </c>
      <c r="K17" s="38">
        <f t="shared" ca="1" si="3"/>
        <v>0</v>
      </c>
      <c r="L17" s="38">
        <f t="shared" ca="1" si="4"/>
        <v>0</v>
      </c>
      <c r="M17" s="38">
        <f t="shared" ca="1" si="5"/>
        <v>0</v>
      </c>
      <c r="N17" s="38">
        <f t="shared" ca="1" si="6"/>
        <v>0</v>
      </c>
      <c r="O17" s="38">
        <f t="shared" ca="1" si="7"/>
        <v>0</v>
      </c>
      <c r="P17" s="38">
        <f t="shared" ca="1" si="8"/>
        <v>0</v>
      </c>
      <c r="Q17" s="38">
        <f t="shared" ca="1" si="9"/>
        <v>0</v>
      </c>
      <c r="R17" s="38">
        <f t="shared" ca="1" si="10"/>
        <v>0</v>
      </c>
      <c r="S17" s="38">
        <f t="shared" ca="1" si="11"/>
        <v>0</v>
      </c>
      <c r="T17" s="38">
        <f t="shared" ca="1" si="12"/>
        <v>0</v>
      </c>
    </row>
    <row r="18" spans="2:20" ht="15" customHeight="1" x14ac:dyDescent="0.25">
      <c r="B18" s="34"/>
      <c r="C18" s="34"/>
      <c r="D18" s="36"/>
      <c r="E18" s="35"/>
      <c r="F18" s="37" t="str">
        <f ca="1">IF(OR(E18="",E18&lt;Cover!$C$15,E18&gt;Cover!$C$15+90),"",INT((E18-Cover!$C$15)/7)+1)</f>
        <v/>
      </c>
      <c r="G18" s="34"/>
      <c r="H18" s="38">
        <f t="shared" ca="1" si="0"/>
        <v>0</v>
      </c>
      <c r="I18" s="38">
        <f t="shared" ca="1" si="1"/>
        <v>0</v>
      </c>
      <c r="J18" s="38">
        <f t="shared" ca="1" si="2"/>
        <v>0</v>
      </c>
      <c r="K18" s="38">
        <f t="shared" ca="1" si="3"/>
        <v>0</v>
      </c>
      <c r="L18" s="38">
        <f t="shared" ca="1" si="4"/>
        <v>0</v>
      </c>
      <c r="M18" s="38">
        <f t="shared" ca="1" si="5"/>
        <v>0</v>
      </c>
      <c r="N18" s="38">
        <f t="shared" ca="1" si="6"/>
        <v>0</v>
      </c>
      <c r="O18" s="38">
        <f t="shared" ca="1" si="7"/>
        <v>0</v>
      </c>
      <c r="P18" s="38">
        <f t="shared" ca="1" si="8"/>
        <v>0</v>
      </c>
      <c r="Q18" s="38">
        <f t="shared" ca="1" si="9"/>
        <v>0</v>
      </c>
      <c r="R18" s="38">
        <f t="shared" ca="1" si="10"/>
        <v>0</v>
      </c>
      <c r="S18" s="38">
        <f t="shared" ca="1" si="11"/>
        <v>0</v>
      </c>
      <c r="T18" s="38">
        <f t="shared" ca="1" si="12"/>
        <v>0</v>
      </c>
    </row>
    <row r="19" spans="2:20" ht="15" customHeight="1" x14ac:dyDescent="0.25">
      <c r="B19" s="34"/>
      <c r="C19" s="34"/>
      <c r="D19" s="36"/>
      <c r="E19" s="35"/>
      <c r="F19" s="37" t="str">
        <f ca="1">IF(OR(E19="",E19&lt;Cover!$C$15,E19&gt;Cover!$C$15+90),"",INT((E19-Cover!$C$15)/7)+1)</f>
        <v/>
      </c>
      <c r="G19" s="34"/>
      <c r="H19" s="38">
        <f t="shared" ca="1" si="0"/>
        <v>0</v>
      </c>
      <c r="I19" s="38">
        <f t="shared" ca="1" si="1"/>
        <v>0</v>
      </c>
      <c r="J19" s="38">
        <f t="shared" ca="1" si="2"/>
        <v>0</v>
      </c>
      <c r="K19" s="38">
        <f t="shared" ca="1" si="3"/>
        <v>0</v>
      </c>
      <c r="L19" s="38">
        <f t="shared" ca="1" si="4"/>
        <v>0</v>
      </c>
      <c r="M19" s="38">
        <f t="shared" ca="1" si="5"/>
        <v>0</v>
      </c>
      <c r="N19" s="38">
        <f t="shared" ca="1" si="6"/>
        <v>0</v>
      </c>
      <c r="O19" s="38">
        <f t="shared" ca="1" si="7"/>
        <v>0</v>
      </c>
      <c r="P19" s="38">
        <f t="shared" ca="1" si="8"/>
        <v>0</v>
      </c>
      <c r="Q19" s="38">
        <f t="shared" ca="1" si="9"/>
        <v>0</v>
      </c>
      <c r="R19" s="38">
        <f t="shared" ca="1" si="10"/>
        <v>0</v>
      </c>
      <c r="S19" s="38">
        <f t="shared" ca="1" si="11"/>
        <v>0</v>
      </c>
      <c r="T19" s="38">
        <f t="shared" ca="1" si="12"/>
        <v>0</v>
      </c>
    </row>
    <row r="20" spans="2:20" ht="15" customHeight="1" x14ac:dyDescent="0.25">
      <c r="B20" s="34"/>
      <c r="C20" s="34"/>
      <c r="D20" s="36"/>
      <c r="E20" s="35"/>
      <c r="F20" s="37" t="str">
        <f ca="1">IF(OR(E20="",E20&lt;Cover!$C$15,E20&gt;Cover!$C$15+90),"",INT((E20-Cover!$C$15)/7)+1)</f>
        <v/>
      </c>
      <c r="G20" s="34"/>
      <c r="H20" s="38">
        <f t="shared" ca="1" si="0"/>
        <v>0</v>
      </c>
      <c r="I20" s="38">
        <f t="shared" ca="1" si="1"/>
        <v>0</v>
      </c>
      <c r="J20" s="38">
        <f t="shared" ca="1" si="2"/>
        <v>0</v>
      </c>
      <c r="K20" s="38">
        <f t="shared" ca="1" si="3"/>
        <v>0</v>
      </c>
      <c r="L20" s="38">
        <f t="shared" ca="1" si="4"/>
        <v>0</v>
      </c>
      <c r="M20" s="38">
        <f t="shared" ca="1" si="5"/>
        <v>0</v>
      </c>
      <c r="N20" s="38">
        <f t="shared" ca="1" si="6"/>
        <v>0</v>
      </c>
      <c r="O20" s="38">
        <f t="shared" ca="1" si="7"/>
        <v>0</v>
      </c>
      <c r="P20" s="38">
        <f t="shared" ca="1" si="8"/>
        <v>0</v>
      </c>
      <c r="Q20" s="38">
        <f t="shared" ca="1" si="9"/>
        <v>0</v>
      </c>
      <c r="R20" s="38">
        <f t="shared" ca="1" si="10"/>
        <v>0</v>
      </c>
      <c r="S20" s="38">
        <f t="shared" ca="1" si="11"/>
        <v>0</v>
      </c>
      <c r="T20" s="38">
        <f t="shared" ca="1" si="12"/>
        <v>0</v>
      </c>
    </row>
    <row r="21" spans="2:20" ht="15" customHeight="1" x14ac:dyDescent="0.25">
      <c r="B21" s="34"/>
      <c r="C21" s="34"/>
      <c r="D21" s="36"/>
      <c r="E21" s="35"/>
      <c r="F21" s="37" t="str">
        <f ca="1">IF(OR(E21="",E21&lt;Cover!$C$15,E21&gt;Cover!$C$15+90),"",INT((E21-Cover!$C$15)/7)+1)</f>
        <v/>
      </c>
      <c r="G21" s="34"/>
      <c r="H21" s="38">
        <f t="shared" ca="1" si="0"/>
        <v>0</v>
      </c>
      <c r="I21" s="38">
        <f t="shared" ca="1" si="1"/>
        <v>0</v>
      </c>
      <c r="J21" s="38">
        <f t="shared" ca="1" si="2"/>
        <v>0</v>
      </c>
      <c r="K21" s="38">
        <f t="shared" ca="1" si="3"/>
        <v>0</v>
      </c>
      <c r="L21" s="38">
        <f t="shared" ca="1" si="4"/>
        <v>0</v>
      </c>
      <c r="M21" s="38">
        <f t="shared" ca="1" si="5"/>
        <v>0</v>
      </c>
      <c r="N21" s="38">
        <f t="shared" ca="1" si="6"/>
        <v>0</v>
      </c>
      <c r="O21" s="38">
        <f t="shared" ca="1" si="7"/>
        <v>0</v>
      </c>
      <c r="P21" s="38">
        <f t="shared" ca="1" si="8"/>
        <v>0</v>
      </c>
      <c r="Q21" s="38">
        <f t="shared" ca="1" si="9"/>
        <v>0</v>
      </c>
      <c r="R21" s="38">
        <f t="shared" ca="1" si="10"/>
        <v>0</v>
      </c>
      <c r="S21" s="38">
        <f t="shared" ca="1" si="11"/>
        <v>0</v>
      </c>
      <c r="T21" s="38">
        <f t="shared" ca="1" si="12"/>
        <v>0</v>
      </c>
    </row>
    <row r="22" spans="2:20" ht="15" customHeight="1" x14ac:dyDescent="0.25">
      <c r="B22" s="34"/>
      <c r="C22" s="34"/>
      <c r="D22" s="36"/>
      <c r="E22" s="35"/>
      <c r="F22" s="37" t="str">
        <f ca="1">IF(OR(E22="",E22&lt;Cover!$C$15,E22&gt;Cover!$C$15+90),"",INT((E22-Cover!$C$15)/7)+1)</f>
        <v/>
      </c>
      <c r="G22" s="34"/>
      <c r="H22" s="38">
        <f t="shared" ca="1" si="0"/>
        <v>0</v>
      </c>
      <c r="I22" s="38">
        <f t="shared" ca="1" si="1"/>
        <v>0</v>
      </c>
      <c r="J22" s="38">
        <f t="shared" ca="1" si="2"/>
        <v>0</v>
      </c>
      <c r="K22" s="38">
        <f t="shared" ca="1" si="3"/>
        <v>0</v>
      </c>
      <c r="L22" s="38">
        <f t="shared" ca="1" si="4"/>
        <v>0</v>
      </c>
      <c r="M22" s="38">
        <f t="shared" ca="1" si="5"/>
        <v>0</v>
      </c>
      <c r="N22" s="38">
        <f t="shared" ca="1" si="6"/>
        <v>0</v>
      </c>
      <c r="O22" s="38">
        <f t="shared" ca="1" si="7"/>
        <v>0</v>
      </c>
      <c r="P22" s="38">
        <f t="shared" ca="1" si="8"/>
        <v>0</v>
      </c>
      <c r="Q22" s="38">
        <f t="shared" ca="1" si="9"/>
        <v>0</v>
      </c>
      <c r="R22" s="38">
        <f t="shared" ca="1" si="10"/>
        <v>0</v>
      </c>
      <c r="S22" s="38">
        <f t="shared" ca="1" si="11"/>
        <v>0</v>
      </c>
      <c r="T22" s="38">
        <f t="shared" ca="1" si="12"/>
        <v>0</v>
      </c>
    </row>
    <row r="23" spans="2:20" ht="15" customHeight="1" x14ac:dyDescent="0.25">
      <c r="B23" s="34"/>
      <c r="C23" s="34"/>
      <c r="D23" s="36"/>
      <c r="E23" s="35"/>
      <c r="F23" s="37" t="str">
        <f ca="1">IF(OR(E23="",E23&lt;Cover!$C$15,E23&gt;Cover!$C$15+90),"",INT((E23-Cover!$C$15)/7)+1)</f>
        <v/>
      </c>
      <c r="G23" s="34"/>
      <c r="H23" s="38">
        <f t="shared" ca="1" si="0"/>
        <v>0</v>
      </c>
      <c r="I23" s="38">
        <f t="shared" ca="1" si="1"/>
        <v>0</v>
      </c>
      <c r="J23" s="38">
        <f t="shared" ca="1" si="2"/>
        <v>0</v>
      </c>
      <c r="K23" s="38">
        <f t="shared" ca="1" si="3"/>
        <v>0</v>
      </c>
      <c r="L23" s="38">
        <f t="shared" ca="1" si="4"/>
        <v>0</v>
      </c>
      <c r="M23" s="38">
        <f t="shared" ca="1" si="5"/>
        <v>0</v>
      </c>
      <c r="N23" s="38">
        <f t="shared" ca="1" si="6"/>
        <v>0</v>
      </c>
      <c r="O23" s="38">
        <f t="shared" ca="1" si="7"/>
        <v>0</v>
      </c>
      <c r="P23" s="38">
        <f t="shared" ca="1" si="8"/>
        <v>0</v>
      </c>
      <c r="Q23" s="38">
        <f t="shared" ca="1" si="9"/>
        <v>0</v>
      </c>
      <c r="R23" s="38">
        <f t="shared" ca="1" si="10"/>
        <v>0</v>
      </c>
      <c r="S23" s="38">
        <f t="shared" ca="1" si="11"/>
        <v>0</v>
      </c>
      <c r="T23" s="38">
        <f t="shared" ca="1" si="12"/>
        <v>0</v>
      </c>
    </row>
    <row r="24" spans="2:20" ht="15" customHeight="1" x14ac:dyDescent="0.25">
      <c r="B24" s="34"/>
      <c r="C24" s="34"/>
      <c r="D24" s="36"/>
      <c r="E24" s="35"/>
      <c r="F24" s="37" t="str">
        <f ca="1">IF(OR(E24="",E24&lt;Cover!$C$15,E24&gt;Cover!$C$15+90),"",INT((E24-Cover!$C$15)/7)+1)</f>
        <v/>
      </c>
      <c r="G24" s="34"/>
      <c r="H24" s="38">
        <f t="shared" ca="1" si="0"/>
        <v>0</v>
      </c>
      <c r="I24" s="38">
        <f t="shared" ca="1" si="1"/>
        <v>0</v>
      </c>
      <c r="J24" s="38">
        <f t="shared" ca="1" si="2"/>
        <v>0</v>
      </c>
      <c r="K24" s="38">
        <f t="shared" ca="1" si="3"/>
        <v>0</v>
      </c>
      <c r="L24" s="38">
        <f t="shared" ca="1" si="4"/>
        <v>0</v>
      </c>
      <c r="M24" s="38">
        <f t="shared" ca="1" si="5"/>
        <v>0</v>
      </c>
      <c r="N24" s="38">
        <f t="shared" ca="1" si="6"/>
        <v>0</v>
      </c>
      <c r="O24" s="38">
        <f t="shared" ca="1" si="7"/>
        <v>0</v>
      </c>
      <c r="P24" s="38">
        <f t="shared" ca="1" si="8"/>
        <v>0</v>
      </c>
      <c r="Q24" s="38">
        <f t="shared" ca="1" si="9"/>
        <v>0</v>
      </c>
      <c r="R24" s="38">
        <f t="shared" ca="1" si="10"/>
        <v>0</v>
      </c>
      <c r="S24" s="38">
        <f t="shared" ca="1" si="11"/>
        <v>0</v>
      </c>
      <c r="T24" s="38">
        <f t="shared" ca="1" si="12"/>
        <v>0</v>
      </c>
    </row>
    <row r="25" spans="2:20" ht="15" customHeight="1" x14ac:dyDescent="0.25">
      <c r="B25" s="34"/>
      <c r="C25" s="34"/>
      <c r="D25" s="36"/>
      <c r="E25" s="35"/>
      <c r="F25" s="37" t="str">
        <f ca="1">IF(OR(E25="",E25&lt;Cover!$C$15,E25&gt;Cover!$C$15+90),"",INT((E25-Cover!$C$15)/7)+1)</f>
        <v/>
      </c>
      <c r="G25" s="34"/>
      <c r="H25" s="38">
        <f t="shared" ca="1" si="0"/>
        <v>0</v>
      </c>
      <c r="I25" s="38">
        <f t="shared" ca="1" si="1"/>
        <v>0</v>
      </c>
      <c r="J25" s="38">
        <f t="shared" ca="1" si="2"/>
        <v>0</v>
      </c>
      <c r="K25" s="38">
        <f t="shared" ca="1" si="3"/>
        <v>0</v>
      </c>
      <c r="L25" s="38">
        <f t="shared" ca="1" si="4"/>
        <v>0</v>
      </c>
      <c r="M25" s="38">
        <f t="shared" ca="1" si="5"/>
        <v>0</v>
      </c>
      <c r="N25" s="38">
        <f t="shared" ca="1" si="6"/>
        <v>0</v>
      </c>
      <c r="O25" s="38">
        <f t="shared" ca="1" si="7"/>
        <v>0</v>
      </c>
      <c r="P25" s="38">
        <f t="shared" ca="1" si="8"/>
        <v>0</v>
      </c>
      <c r="Q25" s="38">
        <f t="shared" ca="1" si="9"/>
        <v>0</v>
      </c>
      <c r="R25" s="38">
        <f t="shared" ca="1" si="10"/>
        <v>0</v>
      </c>
      <c r="S25" s="38">
        <f t="shared" ca="1" si="11"/>
        <v>0</v>
      </c>
      <c r="T25" s="38">
        <f t="shared" ca="1" si="12"/>
        <v>0</v>
      </c>
    </row>
    <row r="26" spans="2:20" ht="15" customHeight="1" x14ac:dyDescent="0.25">
      <c r="B26" s="34"/>
      <c r="C26" s="34"/>
      <c r="D26" s="36"/>
      <c r="E26" s="35"/>
      <c r="F26" s="37" t="str">
        <f ca="1">IF(OR(E26="",E26&lt;Cover!$C$15,E26&gt;Cover!$C$15+90),"",INT((E26-Cover!$C$15)/7)+1)</f>
        <v/>
      </c>
      <c r="G26" s="34"/>
      <c r="H26" s="38">
        <f t="shared" ca="1" si="0"/>
        <v>0</v>
      </c>
      <c r="I26" s="38">
        <f t="shared" ca="1" si="1"/>
        <v>0</v>
      </c>
      <c r="J26" s="38">
        <f t="shared" ca="1" si="2"/>
        <v>0</v>
      </c>
      <c r="K26" s="38">
        <f t="shared" ca="1" si="3"/>
        <v>0</v>
      </c>
      <c r="L26" s="38">
        <f t="shared" ca="1" si="4"/>
        <v>0</v>
      </c>
      <c r="M26" s="38">
        <f t="shared" ca="1" si="5"/>
        <v>0</v>
      </c>
      <c r="N26" s="38">
        <f t="shared" ca="1" si="6"/>
        <v>0</v>
      </c>
      <c r="O26" s="38">
        <f t="shared" ca="1" si="7"/>
        <v>0</v>
      </c>
      <c r="P26" s="38">
        <f t="shared" ca="1" si="8"/>
        <v>0</v>
      </c>
      <c r="Q26" s="38">
        <f t="shared" ca="1" si="9"/>
        <v>0</v>
      </c>
      <c r="R26" s="38">
        <f t="shared" ca="1" si="10"/>
        <v>0</v>
      </c>
      <c r="S26" s="38">
        <f t="shared" ca="1" si="11"/>
        <v>0</v>
      </c>
      <c r="T26" s="38">
        <f t="shared" ca="1" si="12"/>
        <v>0</v>
      </c>
    </row>
    <row r="27" spans="2:20" ht="15" customHeight="1" x14ac:dyDescent="0.25">
      <c r="B27" s="34"/>
      <c r="C27" s="34"/>
      <c r="D27" s="36"/>
      <c r="E27" s="35"/>
      <c r="F27" s="37" t="str">
        <f ca="1">IF(OR(E27="",E27&lt;Cover!$C$15,E27&gt;Cover!$C$15+90),"",INT((E27-Cover!$C$15)/7)+1)</f>
        <v/>
      </c>
      <c r="G27" s="34"/>
      <c r="H27" s="38">
        <f t="shared" ca="1" si="0"/>
        <v>0</v>
      </c>
      <c r="I27" s="38">
        <f t="shared" ca="1" si="1"/>
        <v>0</v>
      </c>
      <c r="J27" s="38">
        <f t="shared" ca="1" si="2"/>
        <v>0</v>
      </c>
      <c r="K27" s="38">
        <f t="shared" ca="1" si="3"/>
        <v>0</v>
      </c>
      <c r="L27" s="38">
        <f t="shared" ca="1" si="4"/>
        <v>0</v>
      </c>
      <c r="M27" s="38">
        <f t="shared" ca="1" si="5"/>
        <v>0</v>
      </c>
      <c r="N27" s="38">
        <f t="shared" ca="1" si="6"/>
        <v>0</v>
      </c>
      <c r="O27" s="38">
        <f t="shared" ca="1" si="7"/>
        <v>0</v>
      </c>
      <c r="P27" s="38">
        <f t="shared" ca="1" si="8"/>
        <v>0</v>
      </c>
      <c r="Q27" s="38">
        <f t="shared" ca="1" si="9"/>
        <v>0</v>
      </c>
      <c r="R27" s="38">
        <f t="shared" ca="1" si="10"/>
        <v>0</v>
      </c>
      <c r="S27" s="38">
        <f t="shared" ca="1" si="11"/>
        <v>0</v>
      </c>
      <c r="T27" s="38">
        <f t="shared" ca="1" si="12"/>
        <v>0</v>
      </c>
    </row>
    <row r="28" spans="2:20" ht="15" customHeight="1" x14ac:dyDescent="0.25">
      <c r="B28" s="34"/>
      <c r="C28" s="34"/>
      <c r="D28" s="36"/>
      <c r="E28" s="35"/>
      <c r="F28" s="37" t="str">
        <f ca="1">IF(OR(E28="",E28&lt;Cover!$C$15,E28&gt;Cover!$C$15+90),"",INT((E28-Cover!$C$15)/7)+1)</f>
        <v/>
      </c>
      <c r="G28" s="34"/>
      <c r="H28" s="38">
        <f t="shared" ca="1" si="0"/>
        <v>0</v>
      </c>
      <c r="I28" s="38">
        <f t="shared" ca="1" si="1"/>
        <v>0</v>
      </c>
      <c r="J28" s="38">
        <f t="shared" ca="1" si="2"/>
        <v>0</v>
      </c>
      <c r="K28" s="38">
        <f t="shared" ca="1" si="3"/>
        <v>0</v>
      </c>
      <c r="L28" s="38">
        <f t="shared" ca="1" si="4"/>
        <v>0</v>
      </c>
      <c r="M28" s="38">
        <f t="shared" ca="1" si="5"/>
        <v>0</v>
      </c>
      <c r="N28" s="38">
        <f t="shared" ca="1" si="6"/>
        <v>0</v>
      </c>
      <c r="O28" s="38">
        <f t="shared" ca="1" si="7"/>
        <v>0</v>
      </c>
      <c r="P28" s="38">
        <f t="shared" ca="1" si="8"/>
        <v>0</v>
      </c>
      <c r="Q28" s="38">
        <f t="shared" ca="1" si="9"/>
        <v>0</v>
      </c>
      <c r="R28" s="38">
        <f t="shared" ca="1" si="10"/>
        <v>0</v>
      </c>
      <c r="S28" s="38">
        <f t="shared" ca="1" si="11"/>
        <v>0</v>
      </c>
      <c r="T28" s="38">
        <f t="shared" ca="1" si="12"/>
        <v>0</v>
      </c>
    </row>
    <row r="29" spans="2:20" ht="15" customHeight="1" x14ac:dyDescent="0.25">
      <c r="B29" s="34"/>
      <c r="C29" s="34"/>
      <c r="D29" s="36"/>
      <c r="E29" s="35"/>
      <c r="F29" s="37" t="str">
        <f ca="1">IF(OR(E29="",E29&lt;Cover!$C$15,E29&gt;Cover!$C$15+90),"",INT((E29-Cover!$C$15)/7)+1)</f>
        <v/>
      </c>
      <c r="G29" s="34"/>
      <c r="H29" s="38">
        <f t="shared" ca="1" si="0"/>
        <v>0</v>
      </c>
      <c r="I29" s="38">
        <f t="shared" ca="1" si="1"/>
        <v>0</v>
      </c>
      <c r="J29" s="38">
        <f t="shared" ca="1" si="2"/>
        <v>0</v>
      </c>
      <c r="K29" s="38">
        <f t="shared" ca="1" si="3"/>
        <v>0</v>
      </c>
      <c r="L29" s="38">
        <f t="shared" ca="1" si="4"/>
        <v>0</v>
      </c>
      <c r="M29" s="38">
        <f t="shared" ca="1" si="5"/>
        <v>0</v>
      </c>
      <c r="N29" s="38">
        <f t="shared" ca="1" si="6"/>
        <v>0</v>
      </c>
      <c r="O29" s="38">
        <f t="shared" ca="1" si="7"/>
        <v>0</v>
      </c>
      <c r="P29" s="38">
        <f t="shared" ca="1" si="8"/>
        <v>0</v>
      </c>
      <c r="Q29" s="38">
        <f t="shared" ca="1" si="9"/>
        <v>0</v>
      </c>
      <c r="R29" s="38">
        <f t="shared" ca="1" si="10"/>
        <v>0</v>
      </c>
      <c r="S29" s="38">
        <f t="shared" ca="1" si="11"/>
        <v>0</v>
      </c>
      <c r="T29" s="38">
        <f t="shared" ca="1" si="12"/>
        <v>0</v>
      </c>
    </row>
    <row r="30" spans="2:20" ht="15" customHeight="1" x14ac:dyDescent="0.25">
      <c r="B30" s="34"/>
      <c r="C30" s="34"/>
      <c r="D30" s="36"/>
      <c r="E30" s="35"/>
      <c r="F30" s="37" t="str">
        <f ca="1">IF(OR(E30="",E30&lt;Cover!$C$15,E30&gt;Cover!$C$15+90),"",INT((E30-Cover!$C$15)/7)+1)</f>
        <v/>
      </c>
      <c r="G30" s="34"/>
      <c r="H30" s="38">
        <f t="shared" ca="1" si="0"/>
        <v>0</v>
      </c>
      <c r="I30" s="38">
        <f t="shared" ca="1" si="1"/>
        <v>0</v>
      </c>
      <c r="J30" s="38">
        <f t="shared" ca="1" si="2"/>
        <v>0</v>
      </c>
      <c r="K30" s="38">
        <f t="shared" ca="1" si="3"/>
        <v>0</v>
      </c>
      <c r="L30" s="38">
        <f t="shared" ca="1" si="4"/>
        <v>0</v>
      </c>
      <c r="M30" s="38">
        <f t="shared" ca="1" si="5"/>
        <v>0</v>
      </c>
      <c r="N30" s="38">
        <f t="shared" ca="1" si="6"/>
        <v>0</v>
      </c>
      <c r="O30" s="38">
        <f t="shared" ca="1" si="7"/>
        <v>0</v>
      </c>
      <c r="P30" s="38">
        <f t="shared" ca="1" si="8"/>
        <v>0</v>
      </c>
      <c r="Q30" s="38">
        <f t="shared" ca="1" si="9"/>
        <v>0</v>
      </c>
      <c r="R30" s="38">
        <f t="shared" ca="1" si="10"/>
        <v>0</v>
      </c>
      <c r="S30" s="38">
        <f t="shared" ca="1" si="11"/>
        <v>0</v>
      </c>
      <c r="T30" s="38">
        <f t="shared" ca="1" si="12"/>
        <v>0</v>
      </c>
    </row>
    <row r="31" spans="2:20" ht="15" customHeight="1" x14ac:dyDescent="0.25">
      <c r="B31" s="34"/>
      <c r="C31" s="34"/>
      <c r="D31" s="36"/>
      <c r="E31" s="35"/>
      <c r="F31" s="37" t="str">
        <f ca="1">IF(OR(E31="",E31&lt;Cover!$C$15,E31&gt;Cover!$C$15+90),"",INT((E31-Cover!$C$15)/7)+1)</f>
        <v/>
      </c>
      <c r="G31" s="34"/>
      <c r="H31" s="38">
        <f t="shared" ca="1" si="0"/>
        <v>0</v>
      </c>
      <c r="I31" s="38">
        <f t="shared" ca="1" si="1"/>
        <v>0</v>
      </c>
      <c r="J31" s="38">
        <f t="shared" ca="1" si="2"/>
        <v>0</v>
      </c>
      <c r="K31" s="38">
        <f t="shared" ca="1" si="3"/>
        <v>0</v>
      </c>
      <c r="L31" s="38">
        <f t="shared" ca="1" si="4"/>
        <v>0</v>
      </c>
      <c r="M31" s="38">
        <f t="shared" ca="1" si="5"/>
        <v>0</v>
      </c>
      <c r="N31" s="38">
        <f t="shared" ca="1" si="6"/>
        <v>0</v>
      </c>
      <c r="O31" s="38">
        <f t="shared" ca="1" si="7"/>
        <v>0</v>
      </c>
      <c r="P31" s="38">
        <f t="shared" ca="1" si="8"/>
        <v>0</v>
      </c>
      <c r="Q31" s="38">
        <f t="shared" ca="1" si="9"/>
        <v>0</v>
      </c>
      <c r="R31" s="38">
        <f t="shared" ca="1" si="10"/>
        <v>0</v>
      </c>
      <c r="S31" s="38">
        <f t="shared" ca="1" si="11"/>
        <v>0</v>
      </c>
      <c r="T31" s="38">
        <f t="shared" ca="1" si="12"/>
        <v>0</v>
      </c>
    </row>
    <row r="32" spans="2:20" ht="15" customHeight="1" x14ac:dyDescent="0.25">
      <c r="B32" s="34"/>
      <c r="C32" s="34"/>
      <c r="D32" s="36"/>
      <c r="E32" s="35"/>
      <c r="F32" s="37" t="str">
        <f ca="1">IF(OR(E32="",E32&lt;Cover!$C$15,E32&gt;Cover!$C$15+90),"",INT((E32-Cover!$C$15)/7)+1)</f>
        <v/>
      </c>
      <c r="G32" s="34"/>
      <c r="H32" s="38">
        <f t="shared" ca="1" si="0"/>
        <v>0</v>
      </c>
      <c r="I32" s="38">
        <f t="shared" ca="1" si="1"/>
        <v>0</v>
      </c>
      <c r="J32" s="38">
        <f t="shared" ca="1" si="2"/>
        <v>0</v>
      </c>
      <c r="K32" s="38">
        <f t="shared" ca="1" si="3"/>
        <v>0</v>
      </c>
      <c r="L32" s="38">
        <f t="shared" ca="1" si="4"/>
        <v>0</v>
      </c>
      <c r="M32" s="38">
        <f t="shared" ca="1" si="5"/>
        <v>0</v>
      </c>
      <c r="N32" s="38">
        <f t="shared" ca="1" si="6"/>
        <v>0</v>
      </c>
      <c r="O32" s="38">
        <f t="shared" ca="1" si="7"/>
        <v>0</v>
      </c>
      <c r="P32" s="38">
        <f t="shared" ca="1" si="8"/>
        <v>0</v>
      </c>
      <c r="Q32" s="38">
        <f t="shared" ca="1" si="9"/>
        <v>0</v>
      </c>
      <c r="R32" s="38">
        <f t="shared" ca="1" si="10"/>
        <v>0</v>
      </c>
      <c r="S32" s="38">
        <f t="shared" ca="1" si="11"/>
        <v>0</v>
      </c>
      <c r="T32" s="38">
        <f t="shared" ca="1" si="12"/>
        <v>0</v>
      </c>
    </row>
    <row r="33" spans="2:20" ht="15" customHeight="1" x14ac:dyDescent="0.25">
      <c r="B33" s="34"/>
      <c r="C33" s="34"/>
      <c r="D33" s="36"/>
      <c r="E33" s="35"/>
      <c r="F33" s="37" t="str">
        <f ca="1">IF(OR(E33="",E33&lt;Cover!$C$15,E33&gt;Cover!$C$15+90),"",INT((E33-Cover!$C$15)/7)+1)</f>
        <v/>
      </c>
      <c r="G33" s="34"/>
      <c r="H33" s="38">
        <f t="shared" ca="1" si="0"/>
        <v>0</v>
      </c>
      <c r="I33" s="38">
        <f t="shared" ca="1" si="1"/>
        <v>0</v>
      </c>
      <c r="J33" s="38">
        <f t="shared" ca="1" si="2"/>
        <v>0</v>
      </c>
      <c r="K33" s="38">
        <f t="shared" ca="1" si="3"/>
        <v>0</v>
      </c>
      <c r="L33" s="38">
        <f t="shared" ca="1" si="4"/>
        <v>0</v>
      </c>
      <c r="M33" s="38">
        <f t="shared" ca="1" si="5"/>
        <v>0</v>
      </c>
      <c r="N33" s="38">
        <f t="shared" ca="1" si="6"/>
        <v>0</v>
      </c>
      <c r="O33" s="38">
        <f t="shared" ca="1" si="7"/>
        <v>0</v>
      </c>
      <c r="P33" s="38">
        <f t="shared" ca="1" si="8"/>
        <v>0</v>
      </c>
      <c r="Q33" s="38">
        <f t="shared" ca="1" si="9"/>
        <v>0</v>
      </c>
      <c r="R33" s="38">
        <f t="shared" ca="1" si="10"/>
        <v>0</v>
      </c>
      <c r="S33" s="38">
        <f t="shared" ca="1" si="11"/>
        <v>0</v>
      </c>
      <c r="T33" s="38">
        <f t="shared" ca="1" si="12"/>
        <v>0</v>
      </c>
    </row>
    <row r="34" spans="2:20" ht="15" customHeight="1" x14ac:dyDescent="0.25">
      <c r="B34" s="34"/>
      <c r="C34" s="34"/>
      <c r="D34" s="36"/>
      <c r="E34" s="35"/>
      <c r="F34" s="37" t="str">
        <f ca="1">IF(OR(E34="",E34&lt;Cover!$C$15,E34&gt;Cover!$C$15+90),"",INT((E34-Cover!$C$15)/7)+1)</f>
        <v/>
      </c>
      <c r="G34" s="34"/>
      <c r="H34" s="38">
        <f t="shared" ca="1" si="0"/>
        <v>0</v>
      </c>
      <c r="I34" s="38">
        <f t="shared" ca="1" si="1"/>
        <v>0</v>
      </c>
      <c r="J34" s="38">
        <f t="shared" ca="1" si="2"/>
        <v>0</v>
      </c>
      <c r="K34" s="38">
        <f t="shared" ca="1" si="3"/>
        <v>0</v>
      </c>
      <c r="L34" s="38">
        <f t="shared" ca="1" si="4"/>
        <v>0</v>
      </c>
      <c r="M34" s="38">
        <f t="shared" ca="1" si="5"/>
        <v>0</v>
      </c>
      <c r="N34" s="38">
        <f t="shared" ca="1" si="6"/>
        <v>0</v>
      </c>
      <c r="O34" s="38">
        <f t="shared" ca="1" si="7"/>
        <v>0</v>
      </c>
      <c r="P34" s="38">
        <f t="shared" ca="1" si="8"/>
        <v>0</v>
      </c>
      <c r="Q34" s="38">
        <f t="shared" ca="1" si="9"/>
        <v>0</v>
      </c>
      <c r="R34" s="38">
        <f t="shared" ca="1" si="10"/>
        <v>0</v>
      </c>
      <c r="S34" s="38">
        <f t="shared" ca="1" si="11"/>
        <v>0</v>
      </c>
      <c r="T34" s="38">
        <f t="shared" ca="1" si="12"/>
        <v>0</v>
      </c>
    </row>
    <row r="35" spans="2:20" ht="15" customHeight="1" x14ac:dyDescent="0.25">
      <c r="B35" s="34"/>
      <c r="C35" s="34"/>
      <c r="D35" s="36"/>
      <c r="E35" s="35"/>
      <c r="F35" s="37" t="str">
        <f ca="1">IF(OR(E35="",E35&lt;Cover!$C$15,E35&gt;Cover!$C$15+90),"",INT((E35-Cover!$C$15)/7)+1)</f>
        <v/>
      </c>
      <c r="G35" s="34"/>
      <c r="H35" s="38">
        <f t="shared" ca="1" si="0"/>
        <v>0</v>
      </c>
      <c r="I35" s="38">
        <f t="shared" ca="1" si="1"/>
        <v>0</v>
      </c>
      <c r="J35" s="38">
        <f t="shared" ca="1" si="2"/>
        <v>0</v>
      </c>
      <c r="K35" s="38">
        <f t="shared" ca="1" si="3"/>
        <v>0</v>
      </c>
      <c r="L35" s="38">
        <f t="shared" ca="1" si="4"/>
        <v>0</v>
      </c>
      <c r="M35" s="38">
        <f t="shared" ca="1" si="5"/>
        <v>0</v>
      </c>
      <c r="N35" s="38">
        <f t="shared" ca="1" si="6"/>
        <v>0</v>
      </c>
      <c r="O35" s="38">
        <f t="shared" ca="1" si="7"/>
        <v>0</v>
      </c>
      <c r="P35" s="38">
        <f t="shared" ca="1" si="8"/>
        <v>0</v>
      </c>
      <c r="Q35" s="38">
        <f t="shared" ca="1" si="9"/>
        <v>0</v>
      </c>
      <c r="R35" s="38">
        <f t="shared" ca="1" si="10"/>
        <v>0</v>
      </c>
      <c r="S35" s="38">
        <f t="shared" ca="1" si="11"/>
        <v>0</v>
      </c>
      <c r="T35" s="38">
        <f t="shared" ca="1" si="12"/>
        <v>0</v>
      </c>
    </row>
    <row r="36" spans="2:20" ht="15" customHeight="1" x14ac:dyDescent="0.25">
      <c r="B36" s="34"/>
      <c r="C36" s="34"/>
      <c r="D36" s="36"/>
      <c r="E36" s="35"/>
      <c r="F36" s="37" t="str">
        <f ca="1">IF(OR(E36="",E36&lt;Cover!$C$15,E36&gt;Cover!$C$15+90),"",INT((E36-Cover!$C$15)/7)+1)</f>
        <v/>
      </c>
      <c r="G36" s="34"/>
      <c r="H36" s="38">
        <f t="shared" ca="1" si="0"/>
        <v>0</v>
      </c>
      <c r="I36" s="38">
        <f t="shared" ca="1" si="1"/>
        <v>0</v>
      </c>
      <c r="J36" s="38">
        <f t="shared" ca="1" si="2"/>
        <v>0</v>
      </c>
      <c r="K36" s="38">
        <f t="shared" ca="1" si="3"/>
        <v>0</v>
      </c>
      <c r="L36" s="38">
        <f t="shared" ca="1" si="4"/>
        <v>0</v>
      </c>
      <c r="M36" s="38">
        <f t="shared" ca="1" si="5"/>
        <v>0</v>
      </c>
      <c r="N36" s="38">
        <f t="shared" ca="1" si="6"/>
        <v>0</v>
      </c>
      <c r="O36" s="38">
        <f t="shared" ca="1" si="7"/>
        <v>0</v>
      </c>
      <c r="P36" s="38">
        <f t="shared" ca="1" si="8"/>
        <v>0</v>
      </c>
      <c r="Q36" s="38">
        <f t="shared" ca="1" si="9"/>
        <v>0</v>
      </c>
      <c r="R36" s="38">
        <f t="shared" ca="1" si="10"/>
        <v>0</v>
      </c>
      <c r="S36" s="38">
        <f t="shared" ca="1" si="11"/>
        <v>0</v>
      </c>
      <c r="T36" s="38">
        <f t="shared" ca="1" si="12"/>
        <v>0</v>
      </c>
    </row>
    <row r="37" spans="2:20" ht="15" customHeight="1" x14ac:dyDescent="0.25">
      <c r="B37" s="34"/>
      <c r="C37" s="34"/>
      <c r="D37" s="36"/>
      <c r="E37" s="35"/>
      <c r="F37" s="37" t="str">
        <f ca="1">IF(OR(E37="",E37&lt;Cover!$C$15,E37&gt;Cover!$C$15+90),"",INT((E37-Cover!$C$15)/7)+1)</f>
        <v/>
      </c>
      <c r="G37" s="34"/>
      <c r="H37" s="38">
        <f t="shared" ca="1" si="0"/>
        <v>0</v>
      </c>
      <c r="I37" s="38">
        <f t="shared" ca="1" si="1"/>
        <v>0</v>
      </c>
      <c r="J37" s="38">
        <f t="shared" ca="1" si="2"/>
        <v>0</v>
      </c>
      <c r="K37" s="38">
        <f t="shared" ca="1" si="3"/>
        <v>0</v>
      </c>
      <c r="L37" s="38">
        <f t="shared" ca="1" si="4"/>
        <v>0</v>
      </c>
      <c r="M37" s="38">
        <f t="shared" ca="1" si="5"/>
        <v>0</v>
      </c>
      <c r="N37" s="38">
        <f t="shared" ca="1" si="6"/>
        <v>0</v>
      </c>
      <c r="O37" s="38">
        <f t="shared" ca="1" si="7"/>
        <v>0</v>
      </c>
      <c r="P37" s="38">
        <f t="shared" ca="1" si="8"/>
        <v>0</v>
      </c>
      <c r="Q37" s="38">
        <f t="shared" ca="1" si="9"/>
        <v>0</v>
      </c>
      <c r="R37" s="38">
        <f t="shared" ca="1" si="10"/>
        <v>0</v>
      </c>
      <c r="S37" s="38">
        <f t="shared" ca="1" si="11"/>
        <v>0</v>
      </c>
      <c r="T37" s="38">
        <f t="shared" ca="1" si="12"/>
        <v>0</v>
      </c>
    </row>
    <row r="38" spans="2:20" ht="15" customHeight="1" x14ac:dyDescent="0.25">
      <c r="B38" s="34"/>
      <c r="C38" s="34"/>
      <c r="D38" s="36"/>
      <c r="E38" s="35"/>
      <c r="F38" s="37" t="str">
        <f ca="1">IF(OR(E38="",E38&lt;Cover!$C$15,E38&gt;Cover!$C$15+90),"",INT((E38-Cover!$C$15)/7)+1)</f>
        <v/>
      </c>
      <c r="G38" s="34"/>
      <c r="H38" s="38">
        <f t="shared" ca="1" si="0"/>
        <v>0</v>
      </c>
      <c r="I38" s="38">
        <f t="shared" ca="1" si="1"/>
        <v>0</v>
      </c>
      <c r="J38" s="38">
        <f t="shared" ca="1" si="2"/>
        <v>0</v>
      </c>
      <c r="K38" s="38">
        <f t="shared" ca="1" si="3"/>
        <v>0</v>
      </c>
      <c r="L38" s="38">
        <f t="shared" ca="1" si="4"/>
        <v>0</v>
      </c>
      <c r="M38" s="38">
        <f t="shared" ca="1" si="5"/>
        <v>0</v>
      </c>
      <c r="N38" s="38">
        <f t="shared" ca="1" si="6"/>
        <v>0</v>
      </c>
      <c r="O38" s="38">
        <f t="shared" ca="1" si="7"/>
        <v>0</v>
      </c>
      <c r="P38" s="38">
        <f t="shared" ca="1" si="8"/>
        <v>0</v>
      </c>
      <c r="Q38" s="38">
        <f t="shared" ca="1" si="9"/>
        <v>0</v>
      </c>
      <c r="R38" s="38">
        <f t="shared" ca="1" si="10"/>
        <v>0</v>
      </c>
      <c r="S38" s="38">
        <f t="shared" ca="1" si="11"/>
        <v>0</v>
      </c>
      <c r="T38" s="38">
        <f t="shared" ca="1" si="12"/>
        <v>0</v>
      </c>
    </row>
    <row r="39" spans="2:20" ht="15" customHeight="1" x14ac:dyDescent="0.25">
      <c r="B39" s="48" t="s">
        <v>139</v>
      </c>
      <c r="C39" s="48"/>
      <c r="D39" s="48"/>
      <c r="E39" s="48"/>
      <c r="F39" s="48"/>
      <c r="G39" s="48"/>
      <c r="H39" s="39">
        <f t="shared" ref="H39:T39" ca="1" si="13">SUM(H9:H38)</f>
        <v>0</v>
      </c>
      <c r="I39" s="39">
        <f t="shared" ca="1" si="13"/>
        <v>0</v>
      </c>
      <c r="J39" s="39">
        <f t="shared" ca="1" si="13"/>
        <v>0</v>
      </c>
      <c r="K39" s="39">
        <f t="shared" ca="1" si="13"/>
        <v>0</v>
      </c>
      <c r="L39" s="39">
        <f t="shared" ca="1" si="13"/>
        <v>0</v>
      </c>
      <c r="M39" s="39">
        <f t="shared" ca="1" si="13"/>
        <v>0</v>
      </c>
      <c r="N39" s="39">
        <f t="shared" ca="1" si="13"/>
        <v>0</v>
      </c>
      <c r="O39" s="39">
        <f t="shared" ca="1" si="13"/>
        <v>0</v>
      </c>
      <c r="P39" s="39">
        <f t="shared" ca="1" si="13"/>
        <v>0</v>
      </c>
      <c r="Q39" s="39">
        <f t="shared" ca="1" si="13"/>
        <v>0</v>
      </c>
      <c r="R39" s="39">
        <f t="shared" ca="1" si="13"/>
        <v>0</v>
      </c>
      <c r="S39" s="39">
        <f t="shared" ca="1" si="13"/>
        <v>0</v>
      </c>
      <c r="T39" s="39">
        <f t="shared" ca="1" si="13"/>
        <v>0</v>
      </c>
    </row>
    <row r="40" spans="2:20" ht="15" customHeight="1" x14ac:dyDescent="0.25">
      <c r="B40" s="49" t="s">
        <v>140</v>
      </c>
      <c r="C40" s="49"/>
      <c r="D40" s="49"/>
      <c r="E40" s="49"/>
      <c r="F40" s="49"/>
      <c r="G40" s="49"/>
      <c r="H40" s="41">
        <f t="shared" ref="H40:T40" ca="1" si="14">SUMIF(H9:H38,"&gt;0")</f>
        <v>0</v>
      </c>
      <c r="I40" s="41">
        <f t="shared" ca="1" si="14"/>
        <v>0</v>
      </c>
      <c r="J40" s="41">
        <f t="shared" ca="1" si="14"/>
        <v>0</v>
      </c>
      <c r="K40" s="41">
        <f t="shared" ca="1" si="14"/>
        <v>0</v>
      </c>
      <c r="L40" s="41">
        <f t="shared" ca="1" si="14"/>
        <v>0</v>
      </c>
      <c r="M40" s="41">
        <f t="shared" ca="1" si="14"/>
        <v>0</v>
      </c>
      <c r="N40" s="41">
        <f t="shared" ca="1" si="14"/>
        <v>0</v>
      </c>
      <c r="O40" s="41">
        <f t="shared" ca="1" si="14"/>
        <v>0</v>
      </c>
      <c r="P40" s="41">
        <f t="shared" ca="1" si="14"/>
        <v>0</v>
      </c>
      <c r="Q40" s="41">
        <f t="shared" ca="1" si="14"/>
        <v>0</v>
      </c>
      <c r="R40" s="41">
        <f t="shared" ca="1" si="14"/>
        <v>0</v>
      </c>
      <c r="S40" s="41">
        <f t="shared" ca="1" si="14"/>
        <v>0</v>
      </c>
      <c r="T40" s="41">
        <f t="shared" ca="1" si="14"/>
        <v>0</v>
      </c>
    </row>
    <row r="41" spans="2:20" ht="15" customHeight="1" x14ac:dyDescent="0.25">
      <c r="B41" s="49" t="s">
        <v>141</v>
      </c>
      <c r="C41" s="49"/>
      <c r="D41" s="49"/>
      <c r="E41" s="49"/>
      <c r="F41" s="49"/>
      <c r="G41" s="49"/>
      <c r="H41" s="41">
        <f t="shared" ref="H41:T41" ca="1" si="15">SUMIF(H9:H38,"&lt;0")</f>
        <v>0</v>
      </c>
      <c r="I41" s="41">
        <f t="shared" ca="1" si="15"/>
        <v>0</v>
      </c>
      <c r="J41" s="41">
        <f t="shared" ca="1" si="15"/>
        <v>0</v>
      </c>
      <c r="K41" s="41">
        <f t="shared" ca="1" si="15"/>
        <v>0</v>
      </c>
      <c r="L41" s="41">
        <f t="shared" ca="1" si="15"/>
        <v>0</v>
      </c>
      <c r="M41" s="41">
        <f t="shared" ca="1" si="15"/>
        <v>0</v>
      </c>
      <c r="N41" s="41">
        <f t="shared" ca="1" si="15"/>
        <v>0</v>
      </c>
      <c r="O41" s="41">
        <f t="shared" ca="1" si="15"/>
        <v>0</v>
      </c>
      <c r="P41" s="41">
        <f t="shared" ca="1" si="15"/>
        <v>0</v>
      </c>
      <c r="Q41" s="41">
        <f t="shared" ca="1" si="15"/>
        <v>0</v>
      </c>
      <c r="R41" s="41">
        <f t="shared" ca="1" si="15"/>
        <v>0</v>
      </c>
      <c r="S41" s="41">
        <f t="shared" ca="1" si="15"/>
        <v>0</v>
      </c>
      <c r="T41" s="41">
        <f t="shared" ca="1" si="15"/>
        <v>0</v>
      </c>
    </row>
    <row r="43" spans="2:20" ht="15" customHeight="1" x14ac:dyDescent="0.25">
      <c r="B43" s="46" t="s">
        <v>91</v>
      </c>
      <c r="C43" s="46"/>
      <c r="D43" s="40">
        <f ca="1">SUMPRODUCT((F9:F38="")*D9:D38)</f>
        <v>0</v>
      </c>
      <c r="E43" s="47" t="s">
        <v>142</v>
      </c>
      <c r="F43" s="47"/>
      <c r="G43" s="47"/>
    </row>
    <row r="44" spans="2:20" ht="15" customHeight="1" x14ac:dyDescent="0.25">
      <c r="B44" s="46" t="s">
        <v>143</v>
      </c>
      <c r="C44" s="46"/>
      <c r="D44" s="40">
        <f>SUMPRODUCT((ISNUMBER(SEARCH("Outflow",C9:C38))*(D9:D38&gt;0)+ISNUMBER(SEARCH("Inflow",C9:C38))*(D9:D38&lt;0))*ABS(D9:D38))</f>
        <v>0</v>
      </c>
      <c r="E44" s="47" t="s">
        <v>144</v>
      </c>
      <c r="F44" s="47"/>
      <c r="G44" s="47"/>
    </row>
  </sheetData>
  <mergeCells count="14">
    <mergeCell ref="B5:R5"/>
    <mergeCell ref="B7:B8"/>
    <mergeCell ref="C7:C8"/>
    <mergeCell ref="D7:D8"/>
    <mergeCell ref="E7:E8"/>
    <mergeCell ref="F7:F8"/>
    <mergeCell ref="G7:G8"/>
    <mergeCell ref="B44:C44"/>
    <mergeCell ref="E44:G44"/>
    <mergeCell ref="B39:G39"/>
    <mergeCell ref="B40:G40"/>
    <mergeCell ref="B41:G41"/>
    <mergeCell ref="B43:C43"/>
    <mergeCell ref="E43:G43"/>
  </mergeCells>
  <dataValidations count="1">
    <dataValidation type="list" allowBlank="1" sqref="C9:C38" xr:uid="{00000000-0002-0000-0500-000000000000}">
      <formula1>"Inflow (financing),Inflow (grant),Inflow (asset sale),Outflow (tax),Outflow (capex),Outflow (financing),Outflow (other)"</formula1>
      <formula2>0</formula2>
    </dataValidation>
  </dataValidations>
  <pageMargins left="0.4" right="0.4" top="0.5" bottom="0.5" header="0.511811023622047" footer="0.511811023622047"/>
  <pageSetup paperSize="9" fitToHeight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showGridLines="0" topLeftCell="A9" zoomScaleNormal="100" workbookViewId="0"/>
  </sheetViews>
  <sheetFormatPr defaultColWidth="8.7109375" defaultRowHeight="15" x14ac:dyDescent="0.25"/>
  <cols>
    <col min="1" max="1" width="2" customWidth="1"/>
    <col min="2" max="11" width="12" customWidth="1"/>
  </cols>
  <sheetData>
    <row r="1" spans="1:13" ht="4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0" customHeight="1" x14ac:dyDescent="0.25">
      <c r="D2" s="4" t="s">
        <v>0</v>
      </c>
    </row>
    <row r="3" spans="1:13" ht="6" customHeight="1" x14ac:dyDescent="0.25"/>
    <row r="4" spans="1:13" ht="6" customHeight="1" x14ac:dyDescent="0.25"/>
    <row r="5" spans="1:13" ht="6" customHeight="1" x14ac:dyDescent="0.25"/>
    <row r="7" spans="1:13" ht="42" customHeight="1" x14ac:dyDescent="0.9">
      <c r="B7" s="64" t="s">
        <v>145</v>
      </c>
      <c r="C7" s="64"/>
      <c r="D7" s="64"/>
      <c r="E7" s="64"/>
      <c r="F7" s="64"/>
      <c r="G7" s="64"/>
      <c r="H7" s="64"/>
      <c r="I7" s="64"/>
      <c r="J7" s="64"/>
      <c r="K7" s="64"/>
    </row>
    <row r="8" spans="1:13" ht="21.75" customHeight="1" x14ac:dyDescent="0.3">
      <c r="B8" s="65" t="s">
        <v>146</v>
      </c>
      <c r="C8" s="65"/>
      <c r="D8" s="65"/>
      <c r="E8" s="65"/>
      <c r="F8" s="65"/>
      <c r="G8" s="65"/>
      <c r="H8" s="65"/>
      <c r="I8" s="65"/>
      <c r="J8" s="65"/>
      <c r="K8" s="65"/>
    </row>
    <row r="9" spans="1:13" ht="21.75" customHeight="1" x14ac:dyDescent="0.3">
      <c r="B9" s="66" t="s">
        <v>147</v>
      </c>
      <c r="C9" s="66"/>
      <c r="D9" s="66"/>
      <c r="E9" s="66"/>
      <c r="F9" s="66"/>
      <c r="G9" s="66"/>
      <c r="H9" s="66"/>
      <c r="I9" s="66"/>
      <c r="J9" s="66"/>
      <c r="K9" s="66"/>
    </row>
    <row r="11" spans="1:13" ht="6" customHeight="1" x14ac:dyDescent="0.25"/>
    <row r="12" spans="1:13" ht="15" customHeight="1" x14ac:dyDescent="0.25">
      <c r="B12" s="67" t="s">
        <v>148</v>
      </c>
      <c r="C12" s="67"/>
      <c r="D12" s="67"/>
      <c r="E12" s="67"/>
      <c r="F12" s="67"/>
      <c r="G12" s="67"/>
      <c r="H12" s="67"/>
      <c r="I12" s="67"/>
      <c r="J12" s="67"/>
      <c r="K12" s="67"/>
    </row>
    <row r="14" spans="1:13" ht="24" customHeight="1" x14ac:dyDescent="0.25">
      <c r="B14" s="68"/>
      <c r="C14" s="68"/>
      <c r="D14" s="68"/>
      <c r="E14" s="51" t="s">
        <v>149</v>
      </c>
      <c r="F14" s="51"/>
      <c r="G14" s="51"/>
      <c r="H14" s="51" t="s">
        <v>0</v>
      </c>
      <c r="I14" s="51"/>
      <c r="J14" s="51"/>
    </row>
    <row r="15" spans="1:13" ht="31.5" customHeight="1" x14ac:dyDescent="0.25">
      <c r="B15" s="61" t="s">
        <v>150</v>
      </c>
      <c r="C15" s="61"/>
      <c r="D15" s="61"/>
      <c r="E15" s="62" t="s">
        <v>151</v>
      </c>
      <c r="F15" s="62"/>
      <c r="G15" s="62"/>
      <c r="H15" s="63" t="s">
        <v>152</v>
      </c>
      <c r="I15" s="63"/>
      <c r="J15" s="63"/>
    </row>
    <row r="16" spans="1:13" ht="31.5" customHeight="1" x14ac:dyDescent="0.25">
      <c r="B16" s="61" t="s">
        <v>153</v>
      </c>
      <c r="C16" s="61"/>
      <c r="D16" s="61"/>
      <c r="E16" s="62" t="s">
        <v>154</v>
      </c>
      <c r="F16" s="62"/>
      <c r="G16" s="62"/>
      <c r="H16" s="63" t="s">
        <v>152</v>
      </c>
      <c r="I16" s="63"/>
      <c r="J16" s="63"/>
    </row>
    <row r="17" spans="2:10" ht="31.5" customHeight="1" x14ac:dyDescent="0.25">
      <c r="B17" s="61" t="s">
        <v>155</v>
      </c>
      <c r="C17" s="61"/>
      <c r="D17" s="61"/>
      <c r="E17" s="62" t="s">
        <v>156</v>
      </c>
      <c r="F17" s="62"/>
      <c r="G17" s="62"/>
      <c r="H17" s="63" t="s">
        <v>157</v>
      </c>
      <c r="I17" s="63"/>
      <c r="J17" s="63"/>
    </row>
    <row r="18" spans="2:10" ht="31.5" customHeight="1" x14ac:dyDescent="0.25">
      <c r="B18" s="61" t="s">
        <v>158</v>
      </c>
      <c r="C18" s="61"/>
      <c r="D18" s="61"/>
      <c r="E18" s="62" t="s">
        <v>159</v>
      </c>
      <c r="F18" s="62"/>
      <c r="G18" s="62"/>
      <c r="H18" s="63" t="s">
        <v>160</v>
      </c>
      <c r="I18" s="63"/>
      <c r="J18" s="63"/>
    </row>
    <row r="19" spans="2:10" ht="31.5" customHeight="1" x14ac:dyDescent="0.25">
      <c r="B19" s="61" t="s">
        <v>161</v>
      </c>
      <c r="C19" s="61"/>
      <c r="D19" s="61"/>
      <c r="E19" s="62" t="s">
        <v>162</v>
      </c>
      <c r="F19" s="62"/>
      <c r="G19" s="62"/>
      <c r="H19" s="63" t="s">
        <v>163</v>
      </c>
      <c r="I19" s="63"/>
      <c r="J19" s="63"/>
    </row>
    <row r="20" spans="2:10" ht="31.5" customHeight="1" x14ac:dyDescent="0.25">
      <c r="B20" s="61" t="s">
        <v>164</v>
      </c>
      <c r="C20" s="61"/>
      <c r="D20" s="61"/>
      <c r="E20" s="62" t="s">
        <v>165</v>
      </c>
      <c r="F20" s="62"/>
      <c r="G20" s="62"/>
      <c r="H20" s="63" t="s">
        <v>166</v>
      </c>
      <c r="I20" s="63"/>
      <c r="J20" s="63"/>
    </row>
    <row r="21" spans="2:10" ht="31.5" customHeight="1" x14ac:dyDescent="0.25">
      <c r="B21" s="61" t="s">
        <v>167</v>
      </c>
      <c r="C21" s="61"/>
      <c r="D21" s="61"/>
      <c r="E21" s="62" t="s">
        <v>168</v>
      </c>
      <c r="F21" s="62"/>
      <c r="G21" s="62"/>
      <c r="H21" s="63" t="s">
        <v>169</v>
      </c>
      <c r="I21" s="63"/>
      <c r="J21" s="63"/>
    </row>
    <row r="22" spans="2:10" ht="31.5" customHeight="1" x14ac:dyDescent="0.25">
      <c r="B22" s="61" t="s">
        <v>170</v>
      </c>
      <c r="C22" s="61"/>
      <c r="D22" s="61"/>
      <c r="E22" s="62" t="s">
        <v>171</v>
      </c>
      <c r="F22" s="62"/>
      <c r="G22" s="62"/>
      <c r="H22" s="63" t="s">
        <v>172</v>
      </c>
      <c r="I22" s="63"/>
      <c r="J22" s="63"/>
    </row>
    <row r="25" spans="2:10" ht="15" customHeight="1" x14ac:dyDescent="0.25">
      <c r="B25" s="7" t="s">
        <v>173</v>
      </c>
      <c r="C25" s="43"/>
      <c r="D25" s="43"/>
      <c r="E25" s="43"/>
      <c r="F25" s="43"/>
      <c r="G25" s="43"/>
      <c r="H25" s="43"/>
      <c r="I25" s="43"/>
      <c r="J25" s="43"/>
    </row>
    <row r="27" spans="2:10" ht="21.75" customHeight="1" x14ac:dyDescent="0.25">
      <c r="B27" s="44" t="str">
        <f>HYPERLINK("https://stratavor.com", "→ Visit stratavor.com")</f>
        <v>→ Visit stratavor.com</v>
      </c>
      <c r="F27" s="45" t="s">
        <v>174</v>
      </c>
    </row>
    <row r="28" spans="2:10" ht="21.75" customHeight="1" x14ac:dyDescent="0.25">
      <c r="B28" s="44" t="str">
        <f>HYPERLINK("https://app.stratavor.com/login", "→ Start 7-day free pilot")</f>
        <v>→ Start 7-day free pilot</v>
      </c>
      <c r="F28" s="45" t="s">
        <v>175</v>
      </c>
    </row>
    <row r="29" spans="2:10" ht="21.75" customHeight="1" x14ac:dyDescent="0.25">
      <c r="B29" s="44" t="str">
        <f>HYPERLINK("https://meetings-eu1.hubspot.com/jamie-saveall/group-schedule", "→ Book a demo")</f>
        <v>→ Book a demo</v>
      </c>
      <c r="F29" s="45" t="s">
        <v>176</v>
      </c>
    </row>
    <row r="30" spans="2:10" ht="21.75" customHeight="1" x14ac:dyDescent="0.25">
      <c r="B30" s="44" t="str">
        <f>HYPERLINK("https://stratavor.com/blog", "→ Read the Stratavor blog")</f>
        <v>→ Read the Stratavor blog</v>
      </c>
      <c r="F30" s="45" t="s">
        <v>177</v>
      </c>
    </row>
    <row r="32" spans="2:10" ht="31.5" customHeight="1" x14ac:dyDescent="0.25"/>
    <row r="33" spans="2:10" ht="15" customHeight="1" x14ac:dyDescent="0.25">
      <c r="B33" s="2" t="s">
        <v>178</v>
      </c>
    </row>
    <row r="35" spans="2:10" ht="15" customHeight="1" x14ac:dyDescent="0.25">
      <c r="B35" s="60"/>
      <c r="C35" s="60"/>
      <c r="D35" s="60"/>
      <c r="E35" s="60"/>
      <c r="F35" s="60"/>
      <c r="G35" s="60"/>
      <c r="H35" s="60"/>
      <c r="I35" s="60"/>
      <c r="J35" s="60"/>
    </row>
    <row r="37" spans="2:10" ht="21.75" customHeight="1" x14ac:dyDescent="0.25">
      <c r="B37" s="60"/>
      <c r="C37" s="60"/>
      <c r="D37" s="60"/>
      <c r="E37" s="60"/>
      <c r="F37" s="60"/>
      <c r="G37" s="60"/>
      <c r="H37" s="60"/>
      <c r="I37" s="60"/>
      <c r="J37" s="60"/>
    </row>
    <row r="38" spans="2:10" ht="21.75" customHeight="1" x14ac:dyDescent="0.25">
      <c r="B38" s="60"/>
      <c r="C38" s="60"/>
      <c r="D38" s="60"/>
      <c r="E38" s="60"/>
      <c r="F38" s="60"/>
      <c r="G38" s="60"/>
      <c r="H38" s="60"/>
      <c r="I38" s="60"/>
      <c r="J38" s="60"/>
    </row>
    <row r="39" spans="2:10" ht="21.75" customHeight="1" x14ac:dyDescent="0.25">
      <c r="B39" s="60"/>
      <c r="C39" s="60"/>
      <c r="D39" s="60"/>
      <c r="E39" s="60"/>
      <c r="F39" s="60"/>
      <c r="G39" s="60"/>
      <c r="H39" s="60"/>
      <c r="I39" s="60"/>
      <c r="J39" s="60"/>
    </row>
    <row r="40" spans="2:10" ht="21.75" customHeight="1" x14ac:dyDescent="0.25">
      <c r="B40" s="60"/>
      <c r="C40" s="60"/>
      <c r="D40" s="60"/>
      <c r="E40" s="60"/>
      <c r="F40" s="60"/>
      <c r="G40" s="60"/>
      <c r="H40" s="60"/>
      <c r="I40" s="60"/>
      <c r="J40" s="60"/>
    </row>
    <row r="43" spans="2:10" ht="15" customHeight="1" x14ac:dyDescent="0.25">
      <c r="B43" s="60"/>
      <c r="C43" s="60"/>
      <c r="D43" s="60"/>
      <c r="E43" s="60"/>
      <c r="F43" s="60"/>
      <c r="G43" s="60"/>
      <c r="H43" s="60"/>
      <c r="I43" s="60"/>
      <c r="J43" s="60"/>
    </row>
  </sheetData>
  <sheetProtection password="CE4B" sheet="1"/>
  <mergeCells count="41">
    <mergeCell ref="B7:K7"/>
    <mergeCell ref="B8:K8"/>
    <mergeCell ref="B9:K9"/>
    <mergeCell ref="B12:K12"/>
    <mergeCell ref="B14:D14"/>
    <mergeCell ref="E14:G14"/>
    <mergeCell ref="H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8:D18"/>
    <mergeCell ref="E18:G18"/>
    <mergeCell ref="H18:J18"/>
    <mergeCell ref="B19:D19"/>
    <mergeCell ref="E19:G19"/>
    <mergeCell ref="H19:J19"/>
    <mergeCell ref="B20:D20"/>
    <mergeCell ref="E20:G20"/>
    <mergeCell ref="H20:J20"/>
    <mergeCell ref="B21:D21"/>
    <mergeCell ref="E21:G21"/>
    <mergeCell ref="H21:J21"/>
    <mergeCell ref="B22:D22"/>
    <mergeCell ref="E22:G22"/>
    <mergeCell ref="H22:J22"/>
    <mergeCell ref="B35:J35"/>
    <mergeCell ref="B37:E37"/>
    <mergeCell ref="F37:J37"/>
    <mergeCell ref="B38:E38"/>
    <mergeCell ref="F38:J38"/>
    <mergeCell ref="B39:E39"/>
    <mergeCell ref="F39:J39"/>
    <mergeCell ref="B40:E40"/>
    <mergeCell ref="F40:J40"/>
    <mergeCell ref="B43:J43"/>
  </mergeCells>
  <pageMargins left="0.75" right="0.75" top="1" bottom="1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Cover</vt:lpstr>
      <vt:lpstr>Summary</vt:lpstr>
      <vt:lpstr>AR</vt:lpstr>
      <vt:lpstr>AP</vt:lpstr>
      <vt:lpstr>Fixed</vt:lpstr>
      <vt:lpstr>Capex &amp; Financing</vt:lpstr>
      <vt:lpstr>About Stratavor</vt:lpstr>
      <vt:lpstr>AP!Print_Titles</vt:lpstr>
      <vt:lpstr>AR!Print_Titles</vt:lpstr>
      <vt:lpstr>'Capex &amp; Financing'!Print_Titles</vt:lpstr>
      <vt:lpstr>Fixed!Print_Titles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Jamie Saveall</cp:lastModifiedBy>
  <cp:revision>0</cp:revision>
  <dcterms:created xsi:type="dcterms:W3CDTF">2026-04-23T14:52:52Z</dcterms:created>
  <dcterms:modified xsi:type="dcterms:W3CDTF">2026-04-23T16:39:36Z</dcterms:modified>
  <dc:language>en-US</dc:language>
</cp:coreProperties>
</file>